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cocascfilesrv3.ds.sc.edu\casd\share\Grants\Proposals\Budget Templates\"/>
    </mc:Choice>
  </mc:AlternateContent>
  <xr:revisionPtr revIDLastSave="0" documentId="13_ncr:1_{D43DD573-8C04-4344-A91C-A062B016C8A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nstructions" sheetId="19" r:id="rId1"/>
    <sheet name="Rates" sheetId="9" r:id="rId2"/>
    <sheet name="YR 1" sheetId="1" r:id="rId3"/>
    <sheet name="YR 2" sheetId="13" r:id="rId4"/>
    <sheet name="YR 3" sheetId="15" r:id="rId5"/>
    <sheet name="YR 4" sheetId="17" r:id="rId6"/>
    <sheet name="YR 5" sheetId="18" r:id="rId7"/>
    <sheet name="Total Project" sheetId="4" r:id="rId8"/>
  </sheets>
  <definedNames>
    <definedName name="_xlnm.Print_Area" localSheetId="7">'Total Project'!$A$1:$K$77</definedName>
    <definedName name="_xlnm.Print_Area" localSheetId="2">'YR 1'!$A$1:$K$79</definedName>
    <definedName name="_xlnm.Print_Area" localSheetId="3">'YR 2'!$A$1:$K$79</definedName>
    <definedName name="_xlnm.Print_Area" localSheetId="4">'YR 3'!$A$1:$K$79</definedName>
    <definedName name="_xlnm.Print_Area" localSheetId="5">'YR 4'!$A$1:$K$79</definedName>
    <definedName name="_xlnm.Print_Area" localSheetId="6">'YR 5'!$A$1:$K$79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9" i="13" l="1"/>
  <c r="F34" i="13" s="1"/>
  <c r="K34" i="13" s="1"/>
  <c r="Q28" i="18"/>
  <c r="Q27" i="18"/>
  <c r="P27" i="18" s="1"/>
  <c r="Q26" i="18"/>
  <c r="Q25" i="18"/>
  <c r="Q28" i="17"/>
  <c r="Q27" i="17"/>
  <c r="Q26" i="17"/>
  <c r="P26" i="17" s="1"/>
  <c r="Q25" i="17"/>
  <c r="Q28" i="15"/>
  <c r="Q27" i="15"/>
  <c r="Q26" i="15"/>
  <c r="P26" i="15" s="1"/>
  <c r="Q25" i="15"/>
  <c r="Q28" i="13"/>
  <c r="Q27" i="13"/>
  <c r="Q26" i="13"/>
  <c r="Q25" i="13"/>
  <c r="H34" i="4"/>
  <c r="Q18" i="18"/>
  <c r="Q17" i="18"/>
  <c r="P17" i="18" s="1"/>
  <c r="Q16" i="18"/>
  <c r="Q18" i="17"/>
  <c r="Q17" i="17"/>
  <c r="P17" i="17" s="1"/>
  <c r="Q16" i="17"/>
  <c r="Q23" i="15"/>
  <c r="P23" i="15" s="1"/>
  <c r="Q22" i="15"/>
  <c r="P22" i="15" s="1"/>
  <c r="Q18" i="15"/>
  <c r="Q17" i="15"/>
  <c r="Q16" i="15"/>
  <c r="P16" i="15" s="1"/>
  <c r="Q24" i="13"/>
  <c r="P24" i="13" s="1"/>
  <c r="Q23" i="13"/>
  <c r="Q22" i="13"/>
  <c r="Q21" i="13"/>
  <c r="Q21" i="15" s="1"/>
  <c r="Q20" i="13"/>
  <c r="Q20" i="15" s="1"/>
  <c r="Q19" i="13"/>
  <c r="Q19" i="15" s="1"/>
  <c r="Q18" i="13"/>
  <c r="P18" i="13" s="1"/>
  <c r="Q17" i="13"/>
  <c r="P17" i="13" s="1"/>
  <c r="Q16" i="13"/>
  <c r="Q15" i="13"/>
  <c r="Q15" i="15" s="1"/>
  <c r="P15" i="13"/>
  <c r="C15" i="9"/>
  <c r="C16" i="9" s="1"/>
  <c r="C17" i="9" s="1"/>
  <c r="B17" i="9"/>
  <c r="B18" i="9"/>
  <c r="B19" i="9" s="1"/>
  <c r="B16" i="9"/>
  <c r="D15" i="9"/>
  <c r="D16" i="9" s="1"/>
  <c r="D17" i="9" s="1"/>
  <c r="D18" i="9" s="1"/>
  <c r="D19" i="9" s="1"/>
  <c r="B15" i="9"/>
  <c r="K67" i="1"/>
  <c r="K68" i="1" s="1"/>
  <c r="D73" i="4"/>
  <c r="D17" i="18"/>
  <c r="O38" i="18"/>
  <c r="D18" i="18"/>
  <c r="O39" i="18"/>
  <c r="D19" i="18"/>
  <c r="O40" i="18" s="1"/>
  <c r="D20" i="18"/>
  <c r="O41" i="18"/>
  <c r="D21" i="18"/>
  <c r="O42" i="18"/>
  <c r="D22" i="18"/>
  <c r="O43" i="18"/>
  <c r="D23" i="18"/>
  <c r="O44" i="18" s="1"/>
  <c r="D24" i="18"/>
  <c r="O45" i="18"/>
  <c r="D16" i="18"/>
  <c r="O37" i="18"/>
  <c r="D11" i="18"/>
  <c r="O36" i="18" s="1"/>
  <c r="D17" i="17"/>
  <c r="O38" i="17"/>
  <c r="D18" i="17"/>
  <c r="O39" i="17"/>
  <c r="D19" i="17"/>
  <c r="O40" i="17" s="1"/>
  <c r="D20" i="17"/>
  <c r="O41" i="17" s="1"/>
  <c r="D21" i="17"/>
  <c r="O21" i="17" s="1"/>
  <c r="O42" i="17"/>
  <c r="D22" i="17"/>
  <c r="O43" i="17" s="1"/>
  <c r="D23" i="17"/>
  <c r="O44" i="17" s="1"/>
  <c r="D24" i="17"/>
  <c r="O45" i="17" s="1"/>
  <c r="D16" i="17"/>
  <c r="O37" i="17"/>
  <c r="D11" i="17"/>
  <c r="O36" i="17" s="1"/>
  <c r="D17" i="15"/>
  <c r="O38" i="15"/>
  <c r="D18" i="15"/>
  <c r="O39" i="15"/>
  <c r="D19" i="15"/>
  <c r="O40" i="15"/>
  <c r="D20" i="15"/>
  <c r="O41" i="15" s="1"/>
  <c r="D21" i="15"/>
  <c r="O42" i="15"/>
  <c r="D22" i="15"/>
  <c r="O43" i="15"/>
  <c r="D23" i="15"/>
  <c r="O44" i="15"/>
  <c r="D24" i="15"/>
  <c r="O45" i="15" s="1"/>
  <c r="D16" i="15"/>
  <c r="O37" i="15"/>
  <c r="D11" i="15"/>
  <c r="O36" i="15" s="1"/>
  <c r="D17" i="13"/>
  <c r="O38" i="13"/>
  <c r="D18" i="13"/>
  <c r="O39" i="13"/>
  <c r="D19" i="13"/>
  <c r="O40" i="13" s="1"/>
  <c r="D20" i="13"/>
  <c r="O41" i="13" s="1"/>
  <c r="D21" i="13"/>
  <c r="O42" i="13" s="1"/>
  <c r="D22" i="13"/>
  <c r="O22" i="13" s="1"/>
  <c r="O43" i="13"/>
  <c r="D23" i="13"/>
  <c r="O44" i="13" s="1"/>
  <c r="D24" i="13"/>
  <c r="O24" i="13" s="1"/>
  <c r="D16" i="13"/>
  <c r="O37" i="13"/>
  <c r="D11" i="13"/>
  <c r="O36" i="13" s="1"/>
  <c r="O38" i="1"/>
  <c r="O39" i="1"/>
  <c r="O40" i="1"/>
  <c r="O41" i="1"/>
  <c r="O42" i="1"/>
  <c r="O43" i="1"/>
  <c r="O44" i="1"/>
  <c r="O45" i="1"/>
  <c r="O37" i="1"/>
  <c r="O36" i="1"/>
  <c r="Q31" i="13"/>
  <c r="Q31" i="15"/>
  <c r="P31" i="15"/>
  <c r="K33" i="15"/>
  <c r="P53" i="15"/>
  <c r="P25" i="15"/>
  <c r="P31" i="13"/>
  <c r="K33" i="13"/>
  <c r="P53" i="13"/>
  <c r="P15" i="1"/>
  <c r="P36" i="1" s="1"/>
  <c r="P31" i="1"/>
  <c r="K33" i="1"/>
  <c r="P25" i="1"/>
  <c r="P46" i="1"/>
  <c r="P16" i="18"/>
  <c r="K16" i="18" s="1"/>
  <c r="P18" i="18"/>
  <c r="P25" i="18"/>
  <c r="Q30" i="18"/>
  <c r="P30" i="18"/>
  <c r="P26" i="18"/>
  <c r="P47" i="18"/>
  <c r="P28" i="18"/>
  <c r="K28" i="18" s="1"/>
  <c r="Q31" i="18"/>
  <c r="P31" i="18"/>
  <c r="K33" i="18"/>
  <c r="P53" i="18"/>
  <c r="Q29" i="18"/>
  <c r="P29" i="18" s="1"/>
  <c r="K35" i="18"/>
  <c r="P51" i="18" s="1"/>
  <c r="Q32" i="18"/>
  <c r="K36" i="18"/>
  <c r="P54" i="18"/>
  <c r="K67" i="18"/>
  <c r="K68" i="18" s="1"/>
  <c r="K57" i="18"/>
  <c r="K51" i="18"/>
  <c r="K47" i="18"/>
  <c r="P64" i="18"/>
  <c r="P64" i="17"/>
  <c r="P16" i="17"/>
  <c r="P37" i="17" s="1"/>
  <c r="P18" i="17"/>
  <c r="P25" i="17"/>
  <c r="K25" i="17"/>
  <c r="Q30" i="17"/>
  <c r="P30" i="17"/>
  <c r="P27" i="17"/>
  <c r="P28" i="17"/>
  <c r="P49" i="17" s="1"/>
  <c r="K28" i="17"/>
  <c r="Q31" i="17"/>
  <c r="P31" i="17"/>
  <c r="K33" i="17"/>
  <c r="P53" i="17"/>
  <c r="Q29" i="17"/>
  <c r="P29" i="17" s="1"/>
  <c r="K35" i="17"/>
  <c r="P51" i="17" s="1"/>
  <c r="Q32" i="17"/>
  <c r="K36" i="17"/>
  <c r="P54" i="17"/>
  <c r="K67" i="17"/>
  <c r="K68" i="17" s="1"/>
  <c r="K57" i="17"/>
  <c r="K51" i="17"/>
  <c r="K47" i="17"/>
  <c r="G46" i="4"/>
  <c r="P17" i="15"/>
  <c r="P38" i="15"/>
  <c r="P18" i="15"/>
  <c r="P39" i="15" s="1"/>
  <c r="Q30" i="15"/>
  <c r="P30" i="15"/>
  <c r="P27" i="15"/>
  <c r="P28" i="15"/>
  <c r="Q29" i="15"/>
  <c r="P29" i="15" s="1"/>
  <c r="K35" i="15"/>
  <c r="P51" i="15" s="1"/>
  <c r="Q32" i="15"/>
  <c r="P32" i="15"/>
  <c r="K67" i="15"/>
  <c r="K68" i="15" s="1"/>
  <c r="K51" i="15"/>
  <c r="K57" i="15"/>
  <c r="K47" i="15"/>
  <c r="G45" i="4"/>
  <c r="P64" i="15"/>
  <c r="P16" i="13"/>
  <c r="K16" i="13" s="1"/>
  <c r="P37" i="13"/>
  <c r="P19" i="13"/>
  <c r="P20" i="13"/>
  <c r="P41" i="13" s="1"/>
  <c r="P21" i="13"/>
  <c r="P42" i="13" s="1"/>
  <c r="P22" i="13"/>
  <c r="P43" i="13" s="1"/>
  <c r="P23" i="13"/>
  <c r="K23" i="13" s="1"/>
  <c r="P26" i="13"/>
  <c r="K26" i="13" s="1"/>
  <c r="P27" i="13"/>
  <c r="K27" i="13" s="1"/>
  <c r="P48" i="13"/>
  <c r="P28" i="13"/>
  <c r="P49" i="13" s="1"/>
  <c r="Q30" i="13"/>
  <c r="P30" i="13"/>
  <c r="K37" i="13"/>
  <c r="P52" i="13"/>
  <c r="Q32" i="13"/>
  <c r="P32" i="13"/>
  <c r="K35" i="13"/>
  <c r="P51" i="13" s="1"/>
  <c r="K67" i="13"/>
  <c r="K68" i="13" s="1"/>
  <c r="K51" i="13"/>
  <c r="K57" i="13"/>
  <c r="K47" i="13"/>
  <c r="G44" i="4"/>
  <c r="P64" i="13"/>
  <c r="P16" i="1"/>
  <c r="P37" i="1"/>
  <c r="P17" i="1"/>
  <c r="P38" i="1"/>
  <c r="P18" i="1"/>
  <c r="P39" i="1"/>
  <c r="P19" i="1"/>
  <c r="P40" i="1"/>
  <c r="P20" i="1"/>
  <c r="P41" i="1"/>
  <c r="P21" i="1"/>
  <c r="K21" i="1" s="1"/>
  <c r="P42" i="1"/>
  <c r="P22" i="1"/>
  <c r="P43" i="1" s="1"/>
  <c r="P23" i="1"/>
  <c r="K23" i="1"/>
  <c r="P24" i="1"/>
  <c r="P45" i="1"/>
  <c r="P26" i="1"/>
  <c r="P47" i="1"/>
  <c r="P27" i="1"/>
  <c r="P48" i="1"/>
  <c r="P28" i="1"/>
  <c r="K28" i="1"/>
  <c r="P30" i="1"/>
  <c r="K37" i="1"/>
  <c r="K36" i="1"/>
  <c r="P54" i="1"/>
  <c r="F34" i="1"/>
  <c r="K34" i="1" s="1"/>
  <c r="K35" i="1"/>
  <c r="P51" i="1" s="1"/>
  <c r="K25" i="1"/>
  <c r="K51" i="1"/>
  <c r="K57" i="1"/>
  <c r="K47" i="1"/>
  <c r="P65" i="1"/>
  <c r="H30" i="15"/>
  <c r="O18" i="1"/>
  <c r="O19" i="1"/>
  <c r="O20" i="1"/>
  <c r="O21" i="1"/>
  <c r="O22" i="1"/>
  <c r="O23" i="1"/>
  <c r="O24" i="1"/>
  <c r="O17" i="1"/>
  <c r="O16" i="1"/>
  <c r="O15" i="1"/>
  <c r="P32" i="17"/>
  <c r="O49" i="18"/>
  <c r="O48" i="18"/>
  <c r="O47" i="18"/>
  <c r="O46" i="18"/>
  <c r="O49" i="17"/>
  <c r="O48" i="17"/>
  <c r="O47" i="17"/>
  <c r="O46" i="17"/>
  <c r="O49" i="15"/>
  <c r="O48" i="15"/>
  <c r="O47" i="15"/>
  <c r="O46" i="15"/>
  <c r="O49" i="13"/>
  <c r="O48" i="13"/>
  <c r="O47" i="13"/>
  <c r="O46" i="13"/>
  <c r="P32" i="1"/>
  <c r="O49" i="1"/>
  <c r="O48" i="1"/>
  <c r="O47" i="1"/>
  <c r="O46" i="1"/>
  <c r="J28" i="4"/>
  <c r="I28" i="4"/>
  <c r="H28" i="4"/>
  <c r="D28" i="4"/>
  <c r="J27" i="4"/>
  <c r="I27" i="4"/>
  <c r="H27" i="4"/>
  <c r="D27" i="4"/>
  <c r="J26" i="4"/>
  <c r="I26" i="4"/>
  <c r="H26" i="4"/>
  <c r="D26" i="4"/>
  <c r="J24" i="4"/>
  <c r="I24" i="4"/>
  <c r="H24" i="4"/>
  <c r="D24" i="4"/>
  <c r="J23" i="4"/>
  <c r="I23" i="4"/>
  <c r="H23" i="4"/>
  <c r="D23" i="4"/>
  <c r="J22" i="4"/>
  <c r="I22" i="4"/>
  <c r="H22" i="4"/>
  <c r="D22" i="4"/>
  <c r="J21" i="4"/>
  <c r="I21" i="4"/>
  <c r="H21" i="4"/>
  <c r="D21" i="4"/>
  <c r="J20" i="4"/>
  <c r="I20" i="4"/>
  <c r="H20" i="4"/>
  <c r="D20" i="4"/>
  <c r="J19" i="4"/>
  <c r="I19" i="4"/>
  <c r="H19" i="4"/>
  <c r="D19" i="4"/>
  <c r="J18" i="4"/>
  <c r="I18" i="4"/>
  <c r="H18" i="4"/>
  <c r="D18" i="4"/>
  <c r="J17" i="4"/>
  <c r="J15" i="4"/>
  <c r="J16" i="4"/>
  <c r="J25" i="4"/>
  <c r="J29" i="4"/>
  <c r="I17" i="4"/>
  <c r="H17" i="4"/>
  <c r="D17" i="4"/>
  <c r="I16" i="4"/>
  <c r="H16" i="4"/>
  <c r="D16" i="4"/>
  <c r="O18" i="18"/>
  <c r="O17" i="18"/>
  <c r="O24" i="17"/>
  <c r="O23" i="17"/>
  <c r="O20" i="17"/>
  <c r="O17" i="17"/>
  <c r="O21" i="15"/>
  <c r="O19" i="15"/>
  <c r="O18" i="15"/>
  <c r="O17" i="15"/>
  <c r="O23" i="13"/>
  <c r="O21" i="13"/>
  <c r="O19" i="13"/>
  <c r="O18" i="13"/>
  <c r="K32" i="4"/>
  <c r="O16" i="18"/>
  <c r="O16" i="15"/>
  <c r="D71" i="18"/>
  <c r="D71" i="17"/>
  <c r="D71" i="15"/>
  <c r="D71" i="13"/>
  <c r="D71" i="1"/>
  <c r="K65" i="18"/>
  <c r="K65" i="17"/>
  <c r="K65" i="15"/>
  <c r="K65" i="13"/>
  <c r="K65" i="1"/>
  <c r="K66" i="4"/>
  <c r="M71" i="13"/>
  <c r="M71" i="15"/>
  <c r="M71" i="17"/>
  <c r="M71" i="18"/>
  <c r="I34" i="4"/>
  <c r="J34" i="4"/>
  <c r="Q47" i="18"/>
  <c r="J30" i="18"/>
  <c r="I30" i="18"/>
  <c r="H30" i="18"/>
  <c r="Q47" i="17"/>
  <c r="J30" i="17"/>
  <c r="I30" i="17"/>
  <c r="H30" i="17"/>
  <c r="Q47" i="15"/>
  <c r="J30" i="15"/>
  <c r="I30" i="15"/>
  <c r="Q46" i="13"/>
  <c r="J30" i="13"/>
  <c r="I30" i="13"/>
  <c r="H30" i="13"/>
  <c r="D8" i="4"/>
  <c r="K68" i="4"/>
  <c r="D15" i="1"/>
  <c r="D15" i="4" s="1"/>
  <c r="K63" i="4"/>
  <c r="K64" i="4"/>
  <c r="K65" i="4"/>
  <c r="K61" i="4"/>
  <c r="K62" i="4"/>
  <c r="P29" i="1"/>
  <c r="H30" i="1"/>
  <c r="I30" i="1"/>
  <c r="J30" i="1"/>
  <c r="G43" i="4"/>
  <c r="G47" i="4"/>
  <c r="Q46" i="1"/>
  <c r="A1" i="4"/>
  <c r="K8" i="4"/>
  <c r="D11" i="4"/>
  <c r="H15" i="4"/>
  <c r="I15" i="4"/>
  <c r="I25" i="4"/>
  <c r="I29" i="4"/>
  <c r="D25" i="4"/>
  <c r="H25" i="4"/>
  <c r="B29" i="4"/>
  <c r="H29" i="4"/>
  <c r="C30" i="4"/>
  <c r="B32" i="4"/>
  <c r="H32" i="4"/>
  <c r="I32" i="4"/>
  <c r="J32" i="4"/>
  <c r="B33" i="4"/>
  <c r="H33" i="4"/>
  <c r="I33" i="4"/>
  <c r="J33" i="4"/>
  <c r="B36" i="4"/>
  <c r="H36" i="4"/>
  <c r="B37" i="4"/>
  <c r="K50" i="4"/>
  <c r="K51" i="4"/>
  <c r="K52" i="4"/>
  <c r="K54" i="4"/>
  <c r="K55" i="4"/>
  <c r="K56" i="4"/>
  <c r="K57" i="4"/>
  <c r="K58" i="4"/>
  <c r="K36" i="13"/>
  <c r="P54" i="13"/>
  <c r="K36" i="15"/>
  <c r="P54" i="15"/>
  <c r="P25" i="13"/>
  <c r="P46" i="13" s="1"/>
  <c r="O22" i="15"/>
  <c r="K22" i="1"/>
  <c r="K59" i="4"/>
  <c r="K27" i="15"/>
  <c r="P48" i="15"/>
  <c r="K49" i="4"/>
  <c r="O16" i="13"/>
  <c r="O23" i="15"/>
  <c r="P32" i="18"/>
  <c r="O45" i="13"/>
  <c r="D15" i="13"/>
  <c r="O15" i="13" s="1"/>
  <c r="O18" i="17"/>
  <c r="P46" i="17"/>
  <c r="O19" i="17"/>
  <c r="O21" i="18"/>
  <c r="P37" i="18"/>
  <c r="O20" i="13"/>
  <c r="O16" i="17"/>
  <c r="O17" i="13"/>
  <c r="K27" i="1"/>
  <c r="O22" i="18"/>
  <c r="K28" i="13"/>
  <c r="K18" i="18"/>
  <c r="P39" i="18"/>
  <c r="K21" i="13"/>
  <c r="K18" i="17"/>
  <c r="P39" i="17"/>
  <c r="K29" i="15"/>
  <c r="K37" i="15"/>
  <c r="P52" i="15"/>
  <c r="K27" i="17"/>
  <c r="P48" i="17"/>
  <c r="P53" i="1"/>
  <c r="K33" i="4"/>
  <c r="P49" i="15"/>
  <c r="K28" i="15"/>
  <c r="K29" i="17"/>
  <c r="K37" i="17"/>
  <c r="P52" i="17"/>
  <c r="K29" i="18"/>
  <c r="K37" i="18"/>
  <c r="P52" i="18"/>
  <c r="K19" i="13"/>
  <c r="P40" i="13"/>
  <c r="K16" i="17"/>
  <c r="P46" i="18"/>
  <c r="K25" i="18"/>
  <c r="P52" i="1"/>
  <c r="P44" i="13"/>
  <c r="K18" i="15"/>
  <c r="K20" i="1"/>
  <c r="K26" i="1"/>
  <c r="K19" i="1"/>
  <c r="P49" i="1"/>
  <c r="P44" i="1"/>
  <c r="K26" i="18"/>
  <c r="O20" i="15"/>
  <c r="O20" i="18"/>
  <c r="K24" i="1"/>
  <c r="K18" i="1"/>
  <c r="K36" i="4"/>
  <c r="K17" i="1"/>
  <c r="K29" i="13"/>
  <c r="K17" i="15"/>
  <c r="O22" i="17"/>
  <c r="K16" i="1"/>
  <c r="K20" i="13"/>
  <c r="O24" i="15"/>
  <c r="O24" i="18"/>
  <c r="K29" i="1"/>
  <c r="K37" i="4"/>
  <c r="K29" i="4"/>
  <c r="P15" i="15" l="1"/>
  <c r="Q15" i="17"/>
  <c r="K27" i="18"/>
  <c r="P48" i="18"/>
  <c r="P49" i="18"/>
  <c r="P47" i="17"/>
  <c r="K26" i="17"/>
  <c r="K27" i="4"/>
  <c r="K26" i="15"/>
  <c r="P47" i="15"/>
  <c r="K26" i="4"/>
  <c r="K28" i="4"/>
  <c r="P47" i="13"/>
  <c r="K25" i="15"/>
  <c r="P46" i="15"/>
  <c r="K25" i="13"/>
  <c r="K25" i="4" s="1"/>
  <c r="I30" i="4"/>
  <c r="J30" i="4"/>
  <c r="H30" i="4"/>
  <c r="P20" i="15"/>
  <c r="Q20" i="17"/>
  <c r="Q21" i="17"/>
  <c r="P21" i="15"/>
  <c r="P42" i="15" s="1"/>
  <c r="K24" i="13"/>
  <c r="P45" i="13"/>
  <c r="Q19" i="17"/>
  <c r="P19" i="15"/>
  <c r="Q24" i="15"/>
  <c r="Q22" i="17"/>
  <c r="Q23" i="17"/>
  <c r="O23" i="18"/>
  <c r="O19" i="18"/>
  <c r="K17" i="18"/>
  <c r="P38" i="18"/>
  <c r="K17" i="17"/>
  <c r="P38" i="17"/>
  <c r="K16" i="15"/>
  <c r="K16" i="4" s="1"/>
  <c r="P37" i="15"/>
  <c r="K22" i="15"/>
  <c r="P43" i="15"/>
  <c r="P44" i="15"/>
  <c r="K23" i="15"/>
  <c r="P36" i="15"/>
  <c r="K15" i="15"/>
  <c r="K17" i="13"/>
  <c r="P38" i="13"/>
  <c r="P39" i="13"/>
  <c r="K18" i="13"/>
  <c r="K18" i="4" s="1"/>
  <c r="K22" i="13"/>
  <c r="P36" i="13"/>
  <c r="K15" i="13"/>
  <c r="F34" i="18"/>
  <c r="K34" i="18" s="1"/>
  <c r="P50" i="18" s="1"/>
  <c r="F34" i="15"/>
  <c r="K34" i="15" s="1"/>
  <c r="P50" i="15" s="1"/>
  <c r="P29" i="13"/>
  <c r="C18" i="9"/>
  <c r="K35" i="4"/>
  <c r="K53" i="4"/>
  <c r="K67" i="4"/>
  <c r="K69" i="4"/>
  <c r="K70" i="4" s="1"/>
  <c r="P50" i="13"/>
  <c r="P50" i="1"/>
  <c r="P55" i="1" s="1"/>
  <c r="K39" i="1" s="1"/>
  <c r="F34" i="17"/>
  <c r="K34" i="17" s="1"/>
  <c r="P50" i="17" s="1"/>
  <c r="K15" i="1"/>
  <c r="D15" i="18"/>
  <c r="O15" i="18" s="1"/>
  <c r="D15" i="17"/>
  <c r="O15" i="17" s="1"/>
  <c r="D15" i="15"/>
  <c r="O15" i="15" s="1"/>
  <c r="P15" i="17" l="1"/>
  <c r="Q15" i="18"/>
  <c r="P15" i="18" s="1"/>
  <c r="K21" i="15"/>
  <c r="P23" i="17"/>
  <c r="Q23" i="18"/>
  <c r="P23" i="18" s="1"/>
  <c r="Q21" i="18"/>
  <c r="P21" i="18" s="1"/>
  <c r="P21" i="17"/>
  <c r="K19" i="15"/>
  <c r="P40" i="15"/>
  <c r="Q22" i="18"/>
  <c r="P22" i="18" s="1"/>
  <c r="P22" i="17"/>
  <c r="P20" i="17"/>
  <c r="Q20" i="18"/>
  <c r="P20" i="18" s="1"/>
  <c r="P19" i="17"/>
  <c r="Q19" i="18"/>
  <c r="P19" i="18" s="1"/>
  <c r="P24" i="15"/>
  <c r="Q24" i="17"/>
  <c r="P41" i="15"/>
  <c r="K20" i="15"/>
  <c r="K17" i="4"/>
  <c r="K30" i="13"/>
  <c r="K38" i="13" s="1"/>
  <c r="P55" i="13"/>
  <c r="K39" i="13" s="1"/>
  <c r="C19" i="9"/>
  <c r="K34" i="4"/>
  <c r="K30" i="1"/>
  <c r="K38" i="1" s="1"/>
  <c r="K40" i="1" s="1"/>
  <c r="K69" i="1" s="1"/>
  <c r="K15" i="18" l="1"/>
  <c r="P36" i="18"/>
  <c r="P36" i="17"/>
  <c r="K15" i="17"/>
  <c r="K15" i="4" s="1"/>
  <c r="K20" i="18"/>
  <c r="P41" i="18"/>
  <c r="K23" i="18"/>
  <c r="P44" i="18"/>
  <c r="K21" i="18"/>
  <c r="P42" i="18"/>
  <c r="P41" i="17"/>
  <c r="K20" i="17"/>
  <c r="K20" i="4" s="1"/>
  <c r="P44" i="17"/>
  <c r="K23" i="17"/>
  <c r="P24" i="17"/>
  <c r="Q24" i="18"/>
  <c r="P24" i="18" s="1"/>
  <c r="K22" i="17"/>
  <c r="P43" i="17"/>
  <c r="P42" i="17"/>
  <c r="K21" i="17"/>
  <c r="P45" i="15"/>
  <c r="P55" i="15" s="1"/>
  <c r="K39" i="15" s="1"/>
  <c r="K24" i="15"/>
  <c r="K22" i="18"/>
  <c r="P43" i="18"/>
  <c r="K19" i="18"/>
  <c r="P40" i="18"/>
  <c r="K19" i="17"/>
  <c r="K19" i="4" s="1"/>
  <c r="P40" i="17"/>
  <c r="K40" i="13"/>
  <c r="K69" i="13" s="1"/>
  <c r="K78" i="13" s="1"/>
  <c r="F71" i="1"/>
  <c r="K78" i="1"/>
  <c r="K22" i="4" l="1"/>
  <c r="P45" i="18"/>
  <c r="P55" i="18" s="1"/>
  <c r="K39" i="18" s="1"/>
  <c r="K24" i="18"/>
  <c r="K30" i="18" s="1"/>
  <c r="K38" i="18" s="1"/>
  <c r="K23" i="4"/>
  <c r="K30" i="15"/>
  <c r="K38" i="15" s="1"/>
  <c r="K40" i="15" s="1"/>
  <c r="K69" i="15" s="1"/>
  <c r="F71" i="15" s="1"/>
  <c r="K71" i="15" s="1"/>
  <c r="K72" i="15" s="1"/>
  <c r="K73" i="15" s="1"/>
  <c r="K75" i="15" s="1"/>
  <c r="K21" i="4"/>
  <c r="P45" i="17"/>
  <c r="P55" i="17" s="1"/>
  <c r="K39" i="17" s="1"/>
  <c r="K24" i="17"/>
  <c r="K30" i="17" s="1"/>
  <c r="K38" i="17" s="1"/>
  <c r="F71" i="13"/>
  <c r="K71" i="13" s="1"/>
  <c r="K72" i="13" s="1"/>
  <c r="K73" i="13" s="1"/>
  <c r="K75" i="13" s="1"/>
  <c r="K71" i="1"/>
  <c r="K39" i="4" l="1"/>
  <c r="K40" i="18"/>
  <c r="K69" i="18" s="1"/>
  <c r="F71" i="18" s="1"/>
  <c r="K71" i="18" s="1"/>
  <c r="K72" i="18" s="1"/>
  <c r="K73" i="18" s="1"/>
  <c r="K75" i="18" s="1"/>
  <c r="K40" i="17"/>
  <c r="K69" i="17" s="1"/>
  <c r="K78" i="17" s="1"/>
  <c r="K24" i="4"/>
  <c r="K30" i="4" s="1"/>
  <c r="K38" i="4" s="1"/>
  <c r="K78" i="15"/>
  <c r="K72" i="1"/>
  <c r="K73" i="1" s="1"/>
  <c r="K75" i="1" s="1"/>
  <c r="K40" i="4" l="1"/>
  <c r="K71" i="4" s="1"/>
  <c r="F73" i="4" s="1"/>
  <c r="F71" i="17"/>
  <c r="K71" i="17" s="1"/>
  <c r="K72" i="17" s="1"/>
  <c r="K73" i="17" s="1"/>
  <c r="K75" i="17" s="1"/>
  <c r="L77" i="4" s="1"/>
  <c r="K78" i="18"/>
  <c r="K73" i="4"/>
  <c r="K74" i="4" s="1"/>
  <c r="K75" i="4" s="1"/>
  <c r="K77" i="4" s="1"/>
  <c r="G73" i="4" l="1"/>
</calcChain>
</file>

<file path=xl/sharedStrings.xml><?xml version="1.0" encoding="utf-8"?>
<sst xmlns="http://schemas.openxmlformats.org/spreadsheetml/2006/main" count="849" uniqueCount="190">
  <si>
    <t>MATERIALS AND SUPPLIES</t>
  </si>
  <si>
    <t>SUMMARY PAGE</t>
  </si>
  <si>
    <t>ENTER</t>
  </si>
  <si>
    <t>Description</t>
  </si>
  <si>
    <t>amount</t>
  </si>
  <si>
    <t>Other</t>
  </si>
  <si>
    <t>Other Professional</t>
  </si>
  <si>
    <t>Grad Students</t>
  </si>
  <si>
    <t>1.  (</t>
  </si>
  <si>
    <t>From:</t>
  </si>
  <si>
    <t>ANNUAL</t>
  </si>
  <si>
    <t>SALARY</t>
  </si>
  <si>
    <t xml:space="preserve"> @ month</t>
  </si>
  <si>
    <t>Total Fringe:</t>
  </si>
  <si>
    <t>Instructions:</t>
  </si>
  <si>
    <t>DO NOT ENTER ANYTHING ON THIS PAGE</t>
  </si>
  <si>
    <t>Agency Funded</t>
  </si>
  <si>
    <t>MATERIALS AND SUPPLIES       (Chemicals, gases)</t>
  </si>
  <si>
    <t>Secretary /Clerical</t>
  </si>
  <si>
    <t>months</t>
  </si>
  <si>
    <t>PI</t>
  </si>
  <si>
    <t>coPI</t>
  </si>
  <si>
    <t>Item</t>
  </si>
  <si>
    <t>Rate/Cost</t>
  </si>
  <si>
    <t>Detail</t>
  </si>
  <si>
    <t>Faculty/Staff Fringe</t>
  </si>
  <si>
    <t>Grad Student Fringe</t>
  </si>
  <si>
    <t>Temporary Fringe</t>
  </si>
  <si>
    <t>Ugrad Fringe N/Enroll</t>
  </si>
  <si>
    <t>Full Family Insurance</t>
  </si>
  <si>
    <t>Tuition Yr 1</t>
  </si>
  <si>
    <t>Tuition Yr 2</t>
  </si>
  <si>
    <t>Tuition Yr 3</t>
  </si>
  <si>
    <t>Hours per week</t>
  </si>
  <si>
    <t>IDC Yr 1</t>
  </si>
  <si>
    <t>IDC Yr 2</t>
  </si>
  <si>
    <t>IDC Yr 3</t>
  </si>
  <si>
    <t>FEDERAL</t>
  </si>
  <si>
    <t>PostDocs W/Benefit</t>
  </si>
  <si>
    <t>weeks</t>
  </si>
  <si>
    <t xml:space="preserve">TOTAL PARTICIPANTS                                    </t>
  </si>
  <si>
    <t>Tuition</t>
  </si>
  <si>
    <t>To:</t>
  </si>
  <si>
    <t>Project Period (months)</t>
  </si>
  <si>
    <t>Please make sure that the fringe rates and the health insurance rates are correct before starting working on the budget!!!</t>
  </si>
  <si>
    <t>YEAR 1</t>
  </si>
  <si>
    <t>YEAR 2</t>
  </si>
  <si>
    <t>YEAR 3</t>
  </si>
  <si>
    <t>YEAR 4</t>
  </si>
  <si>
    <t>YEAR 5</t>
  </si>
  <si>
    <t>Tuition Yr 4</t>
  </si>
  <si>
    <t>Tuition Yr 5</t>
  </si>
  <si>
    <t>POST DOC with benefit</t>
  </si>
  <si>
    <t>ORGANIZATION</t>
  </si>
  <si>
    <t>PRINCIPAL INVESTIGATOR/PROJECT DIRECTOR</t>
  </si>
  <si>
    <t>Requested Duration:</t>
  </si>
  <si>
    <t>A. SENIOR PERSONNEL: PI/PD, Co-PI's, Faculty and Other Senior Associates</t>
  </si>
  <si>
    <t xml:space="preserve">     (List each separately with title; A.6. show number in brackets)</t>
  </si>
  <si>
    <t>Person-mos.</t>
  </si>
  <si>
    <t>Funds Requested</t>
  </si>
  <si>
    <t>CAL</t>
  </si>
  <si>
    <t>ACAD</t>
  </si>
  <si>
    <t>SUMR</t>
  </si>
  <si>
    <t>Monthly</t>
  </si>
  <si>
    <t>Grad Student</t>
  </si>
  <si>
    <t>6. (</t>
  </si>
  <si>
    <t>)  OTHERS (LIST INDIVIDUALLY ON BUDGET EXPLANATION PAGE)</t>
  </si>
  <si>
    <t>(</t>
  </si>
  <si>
    <t>)  TOTAL SENIOR PERSONNEL  (1-6)</t>
  </si>
  <si>
    <t xml:space="preserve">B.  </t>
  </si>
  <si>
    <t>OTHER PERSONNEL (SHOW NUMBERS IN BRACKETS)</t>
  </si>
  <si>
    <t>1. (</t>
  </si>
  <si>
    <t>)  POST DOCTORAL ASSOCIATES</t>
  </si>
  <si>
    <t>Fringe:</t>
  </si>
  <si>
    <t>2. (</t>
  </si>
  <si>
    <t xml:space="preserve">)  OTHER PROFESSIONAL </t>
  </si>
  <si>
    <t>3. (</t>
  </si>
  <si>
    <t>)  GRADUATE STUDENTS</t>
  </si>
  <si>
    <t>4. (</t>
  </si>
  <si>
    <t>)  UNDERGRADUATE STUDENTS</t>
  </si>
  <si>
    <t>5. (</t>
  </si>
  <si>
    <t>)  SECRETARIAL - CLERICAL</t>
  </si>
  <si>
    <t>)  OTHER</t>
  </si>
  <si>
    <t>TOTAL SALARIES AND WAGES (A+B)</t>
  </si>
  <si>
    <t>C.</t>
  </si>
  <si>
    <t>FRINGE BENEFITS (IF CHARGED AS DIRECT COSTS)</t>
  </si>
  <si>
    <t>TOTAL SALARIES, WAGES AND FRINGE BENEFITS (A+B+C)</t>
  </si>
  <si>
    <t>D.</t>
  </si>
  <si>
    <t xml:space="preserve">PERMANENT EQUIPMENT  (LIST ITEM AND DOLLAR AMOUNT FOR EACH ITEM.) </t>
  </si>
  <si>
    <t>TOTAL PERMANENT EQUIPMENT</t>
  </si>
  <si>
    <t>E.</t>
  </si>
  <si>
    <t xml:space="preserve">TRAVEL  </t>
  </si>
  <si>
    <t>1.  DOMESTIC  (INCL. CANADA AND U.S. POSSESSIONS)</t>
  </si>
  <si>
    <t>2.  FOREIGN</t>
  </si>
  <si>
    <t>TOTAL TRAVEL</t>
  </si>
  <si>
    <t>F.</t>
  </si>
  <si>
    <t>TRAINEE/PARTICIPANT COSTS</t>
  </si>
  <si>
    <t>STIPENDS  (Itemize levels, types + totals on budget justification page)</t>
  </si>
  <si>
    <t>TUITION &amp; FEES</t>
  </si>
  <si>
    <t>TRAINEE TRAVEL</t>
  </si>
  <si>
    <t>OTHER  (fully explain on justification page)</t>
  </si>
  <si>
    <t>TOTAL PARTICIPANTS                                     (</t>
  </si>
  <si>
    <t>)</t>
  </si>
  <si>
    <t>TOTAL COST</t>
  </si>
  <si>
    <t>G.</t>
  </si>
  <si>
    <t>OTHER DIRECT COSTS</t>
  </si>
  <si>
    <t>PUBLICATION COSTS/DOCUMENTATION/DISSEMINATION</t>
  </si>
  <si>
    <t>CONSULTANT SERVICES</t>
  </si>
  <si>
    <t>TOTAL OTHER DIRECT COSTS</t>
  </si>
  <si>
    <t>H.</t>
  </si>
  <si>
    <t>TOTAL DIRECT COSTS  (A THROUGH G)</t>
  </si>
  <si>
    <t>I.</t>
  </si>
  <si>
    <t>INDIRECT COSTS  (SPECIFY RATE AND BASE)</t>
  </si>
  <si>
    <t>TOTAL INDIRECT COSTS</t>
  </si>
  <si>
    <t>J.</t>
  </si>
  <si>
    <t>TOTAL DIRECT AND INDIRECT COSTS  (H+I)</t>
  </si>
  <si>
    <t>K.</t>
  </si>
  <si>
    <t>AMOUNT OF ANY REQUIRED COST SHARING FROM NON-FEDERAL SOURCES</t>
  </si>
  <si>
    <t>L.</t>
  </si>
  <si>
    <t>TOTAL COST OF PROJECT  (J+K)</t>
  </si>
  <si>
    <t>)  OTHER PROFESSIONAL</t>
  </si>
  <si>
    <t>If the IDC do not match, you have a mistake somewhere.</t>
  </si>
  <si>
    <t>If the TOTALS do not match, you have a mistake somewhere.</t>
  </si>
  <si>
    <t>IDC Yr 4</t>
  </si>
  <si>
    <t>IDC Yr 5</t>
  </si>
  <si>
    <t>GRADUATE STUDENT TUITION</t>
  </si>
  <si>
    <t>APPOINTMENT</t>
  </si>
  <si>
    <t>Per Semester</t>
  </si>
  <si>
    <t>1 HOUR CREDIT</t>
  </si>
  <si>
    <t>Number of Hours</t>
  </si>
  <si>
    <t>Summer</t>
  </si>
  <si>
    <t>ANNUAL TUITION INCREASE</t>
  </si>
  <si>
    <t>IDC Charged on Participant Support?</t>
  </si>
  <si>
    <t>SUBCONTRACTS                         FIRST $25,000</t>
  </si>
  <si>
    <t xml:space="preserve">                                                           OVER $25,000</t>
  </si>
  <si>
    <t>TOTAL SUBCONTACTS</t>
  </si>
  <si>
    <t>TOTAL SUBCONTRACTS</t>
  </si>
  <si>
    <t>Current IDC Rates</t>
  </si>
  <si>
    <t>Research</t>
  </si>
  <si>
    <t>Columbia Campus</t>
  </si>
  <si>
    <t>ON CAMPUS</t>
  </si>
  <si>
    <t>School of Medicine</t>
  </si>
  <si>
    <t>Senior &amp; Regional Campuses</t>
  </si>
  <si>
    <t>OFF CAMPUS</t>
  </si>
  <si>
    <t>Entire USC System</t>
  </si>
  <si>
    <t>Other Sponsored</t>
  </si>
  <si>
    <t>Activities</t>
  </si>
  <si>
    <t>Instruction</t>
  </si>
  <si>
    <t>Single</t>
  </si>
  <si>
    <t>With Child</t>
  </si>
  <si>
    <t>With Spouse</t>
  </si>
  <si>
    <t>Under Grads</t>
  </si>
  <si>
    <t xml:space="preserve">)  </t>
  </si>
  <si>
    <t>ENTER INFORMATION</t>
  </si>
  <si>
    <t>Do NOT Enter Information</t>
  </si>
  <si>
    <t xml:space="preserve">The green spaces have formulas in them.     Do not type in these spaces. </t>
  </si>
  <si>
    <t xml:space="preserve">) </t>
  </si>
  <si>
    <t>IDC</t>
  </si>
  <si>
    <t>(SUBTRACTING SUB IDC)</t>
  </si>
  <si>
    <t>SUBCONTRACT</t>
  </si>
  <si>
    <t>TOTAL</t>
  </si>
  <si>
    <t>YEAR 4 TOTAL DIRECT COST</t>
  </si>
  <si>
    <t>YEAR 3 TOTAL DIRECT COST</t>
  </si>
  <si>
    <t>YEAR 5 TOTAL DIRECT COST</t>
  </si>
  <si>
    <t>DIRECT COST</t>
  </si>
  <si>
    <r>
      <t xml:space="preserve">Monthly / </t>
    </r>
    <r>
      <rPr>
        <b/>
        <sz val="10"/>
        <rFont val="Arial"/>
        <family val="2"/>
      </rPr>
      <t>9 month</t>
    </r>
    <r>
      <rPr>
        <sz val="10"/>
        <rFont val="Arial"/>
        <family val="2"/>
      </rPr>
      <t xml:space="preserve"> appt</t>
    </r>
  </si>
  <si>
    <r>
      <t xml:space="preserve">Monthly / </t>
    </r>
    <r>
      <rPr>
        <b/>
        <sz val="10"/>
        <rFont val="Arial"/>
        <family val="2"/>
      </rPr>
      <t>12 month</t>
    </r>
    <r>
      <rPr>
        <sz val="10"/>
        <rFont val="Arial"/>
        <family val="2"/>
      </rPr>
      <t xml:space="preserve"> appt</t>
    </r>
  </si>
  <si>
    <t>BUDGET PAGE</t>
  </si>
  <si>
    <t>YEAR 1 TOTAL DIRECT COST</t>
  </si>
  <si>
    <t>YEAR 2 TOTAL DIRECT COST</t>
  </si>
  <si>
    <t>UNIVERSITY OF SOUTH CAROLINA</t>
  </si>
  <si>
    <t>CONTRACTUAL SERVICES</t>
  </si>
  <si>
    <t>MTDC</t>
  </si>
  <si>
    <t>SUM PAGE</t>
  </si>
  <si>
    <t>Remember to only change what is in the yellow cells.</t>
  </si>
  <si>
    <t>Industry Sponsored Clinical Trials*</t>
  </si>
  <si>
    <t>25% TDC</t>
  </si>
  <si>
    <t>*The 25% rate applies to Total Direct Costs (TDC)</t>
  </si>
  <si>
    <t>Please make sure that the fringe rates and the health insurance rates are correct before budget creation!</t>
  </si>
  <si>
    <t>tuition, hourly pay rate, and indirect cost rate prior to creating the budget.</t>
  </si>
  <si>
    <t>Tuition and Health Insurance</t>
  </si>
  <si>
    <t>GRA Health</t>
  </si>
  <si>
    <t>Always check the RATES worksheet first and update fringe, health insurance,</t>
  </si>
  <si>
    <t>per acad yr</t>
  </si>
  <si>
    <t>Full-time (incl. health)</t>
  </si>
  <si>
    <t xml:space="preserve">CONTRACTUAL SERVICES  </t>
  </si>
  <si>
    <t>Hourly - Minimum</t>
  </si>
  <si>
    <t>($0 in summer)</t>
  </si>
  <si>
    <t>DATA MANAGEMENT AND SHARING COSTS (NIH)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</si>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</sst>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%"/>
    <numFmt numFmtId="165" formatCode="0."/>
    <numFmt numFmtId="166" formatCode="0.0"/>
    <numFmt numFmtId="167" formatCode="0.0%"/>
    <numFmt numFmtId="168" formatCode="&quot;$&quot;#,##0"/>
  </numFmts>
  <fonts count="26">
    <font>
      <sz val="10"/>
      <name val="Geneva"/>
    </font>
    <font>
      <sz val="10"/>
      <name val="Geneva"/>
    </font>
    <font>
      <sz val="8"/>
      <name val="Geneva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C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u/>
      <sz val="8"/>
      <name val="Arial"/>
      <family val="2"/>
    </font>
    <font>
      <b/>
      <sz val="8"/>
      <color theme="8"/>
      <name val="Arial"/>
      <family val="2"/>
    </font>
    <font>
      <sz val="8"/>
      <color rgb="FFC00000"/>
      <name val="Arial"/>
      <family val="2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14"/>
      <name val="Cambria"/>
      <family val="1"/>
    </font>
    <font>
      <sz val="14"/>
      <name val="Cambria"/>
      <family val="1"/>
      <scheme val="major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theme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292">
    <xf numFmtId="0" fontId="0" fillId="0" borderId="0" xfId="0"/>
    <xf numFmtId="0" fontId="3" fillId="5" borderId="0" xfId="0" applyFont="1" applyFill="1"/>
    <xf numFmtId="0" fontId="3" fillId="5" borderId="17" xfId="0" applyFont="1" applyFill="1" applyBorder="1"/>
    <xf numFmtId="0" fontId="5" fillId="5" borderId="24" xfId="0" applyFont="1" applyFill="1" applyBorder="1" applyAlignment="1">
      <alignment wrapText="1"/>
    </xf>
    <xf numFmtId="0" fontId="3" fillId="0" borderId="0" xfId="0" applyFont="1"/>
    <xf numFmtId="0" fontId="8" fillId="5" borderId="18" xfId="0" applyFont="1" applyFill="1" applyBorder="1" applyAlignment="1">
      <alignment wrapText="1"/>
    </xf>
    <xf numFmtId="0" fontId="8" fillId="5" borderId="19" xfId="0" applyFont="1" applyFill="1" applyBorder="1"/>
    <xf numFmtId="0" fontId="8" fillId="5" borderId="20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5" borderId="24" xfId="0" applyFont="1" applyFill="1" applyBorder="1" applyAlignment="1">
      <alignment wrapText="1"/>
    </xf>
    <xf numFmtId="0" fontId="10" fillId="0" borderId="6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4" borderId="1" xfId="0" applyFont="1" applyFill="1" applyBorder="1" applyProtection="1">
      <protection locked="0"/>
    </xf>
    <xf numFmtId="6" fontId="9" fillId="0" borderId="1" xfId="0" applyNumberFormat="1" applyFont="1" applyBorder="1" applyProtection="1">
      <protection locked="0"/>
    </xf>
    <xf numFmtId="6" fontId="10" fillId="0" borderId="1" xfId="0" applyNumberFormat="1" applyFont="1" applyBorder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right"/>
      <protection locked="0"/>
    </xf>
    <xf numFmtId="6" fontId="10" fillId="0" borderId="0" xfId="0" applyNumberFormat="1" applyFont="1" applyProtection="1"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9" fillId="0" borderId="3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10" fillId="5" borderId="11" xfId="0" applyFont="1" applyFill="1" applyBorder="1"/>
    <xf numFmtId="0" fontId="10" fillId="2" borderId="15" xfId="0" applyFont="1" applyFill="1" applyBorder="1" applyProtection="1"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left"/>
      <protection locked="0"/>
    </xf>
    <xf numFmtId="1" fontId="10" fillId="2" borderId="15" xfId="0" applyNumberFormat="1" applyFont="1" applyFill="1" applyBorder="1" applyAlignment="1" applyProtection="1">
      <alignment horizontal="left"/>
      <protection locked="0"/>
    </xf>
    <xf numFmtId="0" fontId="9" fillId="0" borderId="3" xfId="0" applyFont="1" applyBorder="1" applyAlignment="1">
      <alignment horizontal="left"/>
    </xf>
    <xf numFmtId="5" fontId="10" fillId="0" borderId="0" xfId="0" applyNumberFormat="1" applyFont="1" applyProtection="1">
      <protection locked="0"/>
    </xf>
    <xf numFmtId="5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3" xfId="0" quotePrefix="1" applyFont="1" applyBorder="1" applyAlignment="1">
      <alignment horizontal="left"/>
    </xf>
    <xf numFmtId="0" fontId="10" fillId="0" borderId="8" xfId="0" applyFont="1" applyBorder="1" applyProtection="1">
      <protection locked="0"/>
    </xf>
    <xf numFmtId="5" fontId="10" fillId="0" borderId="0" xfId="0" applyNumberFormat="1" applyFont="1"/>
    <xf numFmtId="168" fontId="10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right" wrapText="1"/>
    </xf>
    <xf numFmtId="0" fontId="9" fillId="0" borderId="5" xfId="0" applyFont="1" applyBorder="1" applyAlignment="1" applyProtection="1">
      <alignment horizontal="left"/>
      <protection locked="0"/>
    </xf>
    <xf numFmtId="0" fontId="10" fillId="0" borderId="0" xfId="0" applyFont="1" applyAlignment="1">
      <alignment wrapText="1"/>
    </xf>
    <xf numFmtId="0" fontId="10" fillId="0" borderId="0" xfId="0" applyFont="1"/>
    <xf numFmtId="0" fontId="12" fillId="0" borderId="0" xfId="0" applyFont="1"/>
    <xf numFmtId="6" fontId="10" fillId="0" borderId="0" xfId="1" applyNumberFormat="1" applyFont="1" applyFill="1" applyBorder="1"/>
    <xf numFmtId="0" fontId="3" fillId="0" borderId="3" xfId="0" applyFont="1" applyBorder="1"/>
    <xf numFmtId="0" fontId="3" fillId="0" borderId="0" xfId="0" applyFont="1" applyAlignment="1">
      <alignment horizontal="left"/>
    </xf>
    <xf numFmtId="0" fontId="3" fillId="6" borderId="11" xfId="0" applyFont="1" applyFill="1" applyBorder="1" applyAlignment="1">
      <alignment horizontal="center"/>
    </xf>
    <xf numFmtId="164" fontId="14" fillId="0" borderId="3" xfId="0" applyNumberFormat="1" applyFont="1" applyBorder="1"/>
    <xf numFmtId="0" fontId="14" fillId="0" borderId="3" xfId="0" applyFont="1" applyBorder="1"/>
    <xf numFmtId="5" fontId="14" fillId="0" borderId="3" xfId="0" applyNumberFormat="1" applyFont="1" applyBorder="1"/>
    <xf numFmtId="0" fontId="14" fillId="5" borderId="18" xfId="0" applyFont="1" applyFill="1" applyBorder="1" applyAlignment="1">
      <alignment wrapText="1"/>
    </xf>
    <xf numFmtId="0" fontId="14" fillId="5" borderId="19" xfId="0" applyFont="1" applyFill="1" applyBorder="1"/>
    <xf numFmtId="0" fontId="14" fillId="5" borderId="20" xfId="0" applyFont="1" applyFill="1" applyBorder="1"/>
    <xf numFmtId="164" fontId="10" fillId="0" borderId="0" xfId="0" applyNumberFormat="1" applyFont="1"/>
    <xf numFmtId="0" fontId="15" fillId="5" borderId="24" xfId="0" applyFont="1" applyFill="1" applyBorder="1" applyAlignment="1">
      <alignment wrapText="1"/>
    </xf>
    <xf numFmtId="0" fontId="10" fillId="5" borderId="0" xfId="0" applyFont="1" applyFill="1"/>
    <xf numFmtId="0" fontId="10" fillId="5" borderId="17" xfId="0" applyFont="1" applyFill="1" applyBorder="1"/>
    <xf numFmtId="0" fontId="10" fillId="5" borderId="24" xfId="0" applyFont="1" applyFill="1" applyBorder="1" applyAlignment="1">
      <alignment wrapText="1"/>
    </xf>
    <xf numFmtId="0" fontId="10" fillId="0" borderId="8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3" xfId="0" applyFont="1" applyBorder="1" applyAlignment="1">
      <alignment horizontal="right"/>
    </xf>
    <xf numFmtId="0" fontId="9" fillId="0" borderId="3" xfId="0" applyFont="1" applyBorder="1" applyAlignment="1">
      <alignment horizontal="centerContinuous"/>
    </xf>
    <xf numFmtId="0" fontId="10" fillId="0" borderId="3" xfId="0" applyFont="1" applyBorder="1" applyAlignment="1">
      <alignment horizontal="centerContinuous"/>
    </xf>
    <xf numFmtId="0" fontId="10" fillId="0" borderId="12" xfId="0" applyFont="1" applyBorder="1" applyAlignment="1">
      <alignment horizontal="center"/>
    </xf>
    <xf numFmtId="0" fontId="9" fillId="4" borderId="1" xfId="0" applyFont="1" applyFill="1" applyBorder="1" applyProtection="1">
      <protection locked="0"/>
    </xf>
    <xf numFmtId="0" fontId="10" fillId="6" borderId="4" xfId="0" applyFont="1" applyFill="1" applyBorder="1" applyAlignment="1">
      <alignment horizontal="center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right"/>
    </xf>
    <xf numFmtId="6" fontId="9" fillId="0" borderId="0" xfId="0" applyNumberFormat="1" applyFont="1" applyAlignment="1">
      <alignment horizontal="centerContinuous"/>
    </xf>
    <xf numFmtId="6" fontId="10" fillId="0" borderId="0" xfId="0" applyNumberFormat="1" applyFont="1" applyAlignment="1">
      <alignment horizontal="centerContinuous"/>
    </xf>
    <xf numFmtId="0" fontId="10" fillId="0" borderId="10" xfId="0" applyFont="1" applyBorder="1" applyAlignment="1">
      <alignment horizontal="left"/>
    </xf>
    <xf numFmtId="0" fontId="10" fillId="0" borderId="0" xfId="0" applyFont="1" applyAlignment="1">
      <alignment horizontal="left"/>
    </xf>
    <xf numFmtId="14" fontId="10" fillId="6" borderId="4" xfId="0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/>
    </xf>
    <xf numFmtId="0" fontId="10" fillId="0" borderId="7" xfId="0" applyFont="1" applyBorder="1" applyProtection="1">
      <protection locked="0"/>
    </xf>
    <xf numFmtId="10" fontId="10" fillId="0" borderId="8" xfId="0" applyNumberFormat="1" applyFont="1" applyBorder="1"/>
    <xf numFmtId="0" fontId="10" fillId="0" borderId="25" xfId="0" applyFont="1" applyBorder="1"/>
    <xf numFmtId="0" fontId="10" fillId="0" borderId="12" xfId="0" applyFont="1" applyBorder="1" applyAlignment="1">
      <alignment horizontal="centerContinuous"/>
    </xf>
    <xf numFmtId="10" fontId="10" fillId="0" borderId="6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7" xfId="0" applyFont="1" applyBorder="1"/>
    <xf numFmtId="0" fontId="10" fillId="0" borderId="10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10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0" xfId="0" applyFont="1" applyAlignment="1">
      <alignment horizontal="left"/>
    </xf>
    <xf numFmtId="165" fontId="10" fillId="0" borderId="2" xfId="0" applyNumberFormat="1" applyFont="1" applyBorder="1" applyAlignment="1">
      <alignment horizontal="left"/>
    </xf>
    <xf numFmtId="0" fontId="10" fillId="7" borderId="11" xfId="0" applyFont="1" applyFill="1" applyBorder="1" applyAlignment="1" applyProtection="1">
      <alignment horizontal="left"/>
      <protection locked="0"/>
    </xf>
    <xf numFmtId="0" fontId="10" fillId="0" borderId="3" xfId="0" applyFont="1" applyBorder="1" applyAlignment="1" applyProtection="1">
      <alignment horizontal="left"/>
      <protection locked="0"/>
    </xf>
    <xf numFmtId="6" fontId="10" fillId="7" borderId="11" xfId="1" applyNumberFormat="1" applyFont="1" applyFill="1" applyBorder="1" applyAlignment="1" applyProtection="1">
      <alignment horizontal="center"/>
      <protection locked="0"/>
    </xf>
    <xf numFmtId="2" fontId="10" fillId="7" borderId="11" xfId="0" applyNumberFormat="1" applyFont="1" applyFill="1" applyBorder="1" applyAlignment="1" applyProtection="1">
      <alignment horizontal="center"/>
      <protection locked="0"/>
    </xf>
    <xf numFmtId="6" fontId="10" fillId="6" borderId="11" xfId="1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left"/>
    </xf>
    <xf numFmtId="2" fontId="10" fillId="6" borderId="4" xfId="0" applyNumberFormat="1" applyFont="1" applyFill="1" applyBorder="1" applyAlignment="1">
      <alignment horizontal="center"/>
    </xf>
    <xf numFmtId="0" fontId="10" fillId="0" borderId="14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2" fontId="10" fillId="0" borderId="11" xfId="0" applyNumberFormat="1" applyFont="1" applyBorder="1" applyProtection="1">
      <protection locked="0"/>
    </xf>
    <xf numFmtId="2" fontId="10" fillId="0" borderId="0" xfId="0" applyNumberFormat="1" applyFont="1"/>
    <xf numFmtId="0" fontId="10" fillId="0" borderId="5" xfId="0" applyFont="1" applyBorder="1" applyAlignment="1" applyProtection="1">
      <alignment horizontal="left"/>
      <protection locked="0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7" borderId="11" xfId="0" applyFont="1" applyFill="1" applyBorder="1" applyAlignment="1" applyProtection="1">
      <alignment horizontal="center"/>
      <protection locked="0"/>
    </xf>
    <xf numFmtId="5" fontId="10" fillId="8" borderId="10" xfId="0" applyNumberFormat="1" applyFont="1" applyFill="1" applyBorder="1"/>
    <xf numFmtId="0" fontId="10" fillId="0" borderId="5" xfId="0" applyFont="1" applyBorder="1" applyAlignment="1">
      <alignment horizontal="left"/>
    </xf>
    <xf numFmtId="6" fontId="10" fillId="7" borderId="11" xfId="1" applyNumberFormat="1" applyFont="1" applyFill="1" applyBorder="1" applyAlignment="1" applyProtection="1">
      <alignment horizontal="right"/>
      <protection locked="0"/>
    </xf>
    <xf numFmtId="2" fontId="10" fillId="0" borderId="1" xfId="0" applyNumberFormat="1" applyFont="1" applyBorder="1"/>
    <xf numFmtId="0" fontId="17" fillId="0" borderId="0" xfId="0" applyFont="1"/>
    <xf numFmtId="2" fontId="10" fillId="0" borderId="0" xfId="0" applyNumberFormat="1" applyFont="1" applyAlignment="1">
      <alignment horizontal="right"/>
    </xf>
    <xf numFmtId="6" fontId="10" fillId="0" borderId="3" xfId="0" applyNumberFormat="1" applyFont="1" applyBorder="1"/>
    <xf numFmtId="0" fontId="10" fillId="0" borderId="3" xfId="0" applyFont="1" applyBorder="1" applyAlignment="1">
      <alignment horizontal="center"/>
    </xf>
    <xf numFmtId="0" fontId="10" fillId="0" borderId="9" xfId="0" applyFont="1" applyBorder="1"/>
    <xf numFmtId="0" fontId="9" fillId="0" borderId="5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right"/>
    </xf>
    <xf numFmtId="6" fontId="10" fillId="0" borderId="0" xfId="0" applyNumberFormat="1" applyFont="1"/>
    <xf numFmtId="0" fontId="9" fillId="0" borderId="0" xfId="0" applyFont="1" applyProtection="1">
      <protection locked="0"/>
    </xf>
    <xf numFmtId="0" fontId="10" fillId="0" borderId="6" xfId="0" applyFont="1" applyBorder="1"/>
    <xf numFmtId="0" fontId="9" fillId="0" borderId="1" xfId="0" applyFont="1" applyBorder="1"/>
    <xf numFmtId="0" fontId="10" fillId="0" borderId="1" xfId="0" applyFont="1" applyBorder="1" applyAlignment="1">
      <alignment horizontal="right"/>
    </xf>
    <xf numFmtId="6" fontId="10" fillId="6" borderId="4" xfId="1" applyNumberFormat="1" applyFont="1" applyFill="1" applyBorder="1" applyAlignment="1">
      <alignment horizontal="center"/>
    </xf>
    <xf numFmtId="6" fontId="10" fillId="8" borderId="10" xfId="1" applyNumberFormat="1" applyFont="1" applyFill="1" applyBorder="1" applyAlignment="1">
      <alignment horizontal="center"/>
    </xf>
    <xf numFmtId="165" fontId="10" fillId="0" borderId="0" xfId="0" applyNumberFormat="1" applyFont="1"/>
    <xf numFmtId="5" fontId="10" fillId="0" borderId="0" xfId="0" applyNumberFormat="1" applyFont="1" applyAlignment="1">
      <alignment horizontal="right"/>
    </xf>
    <xf numFmtId="6" fontId="10" fillId="0" borderId="5" xfId="0" applyNumberFormat="1" applyFont="1" applyBorder="1"/>
    <xf numFmtId="165" fontId="10" fillId="0" borderId="5" xfId="0" applyNumberFormat="1" applyFont="1" applyBorder="1"/>
    <xf numFmtId="5" fontId="10" fillId="5" borderId="11" xfId="0" applyNumberFormat="1" applyFont="1" applyFill="1" applyBorder="1" applyProtection="1">
      <protection locked="0"/>
    </xf>
    <xf numFmtId="0" fontId="10" fillId="0" borderId="11" xfId="0" applyFont="1" applyBorder="1"/>
    <xf numFmtId="5" fontId="10" fillId="0" borderId="11" xfId="0" applyNumberFormat="1" applyFont="1" applyBorder="1" applyProtection="1">
      <protection locked="0"/>
    </xf>
    <xf numFmtId="6" fontId="10" fillId="0" borderId="11" xfId="1" applyNumberFormat="1" applyFont="1" applyFill="1" applyBorder="1"/>
    <xf numFmtId="0" fontId="10" fillId="0" borderId="5" xfId="0" applyFont="1" applyBorder="1" applyProtection="1">
      <protection locked="0"/>
    </xf>
    <xf numFmtId="6" fontId="10" fillId="0" borderId="5" xfId="0" applyNumberFormat="1" applyFont="1" applyBorder="1" applyProtection="1">
      <protection locked="0"/>
    </xf>
    <xf numFmtId="5" fontId="9" fillId="0" borderId="0" xfId="0" applyNumberFormat="1" applyFont="1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Continuous"/>
      <protection locked="0"/>
    </xf>
    <xf numFmtId="167" fontId="10" fillId="7" borderId="11" xfId="2" applyNumberFormat="1" applyFont="1" applyFill="1" applyBorder="1" applyAlignment="1" applyProtection="1">
      <alignment horizontal="left"/>
      <protection locked="0"/>
    </xf>
    <xf numFmtId="6" fontId="10" fillId="7" borderId="11" xfId="1" applyNumberFormat="1" applyFont="1" applyFill="1" applyBorder="1" applyAlignment="1" applyProtection="1">
      <alignment horizontal="left"/>
      <protection locked="0"/>
    </xf>
    <xf numFmtId="5" fontId="10" fillId="0" borderId="0" xfId="0" applyNumberFormat="1" applyFont="1" applyAlignment="1" applyProtection="1">
      <alignment horizontal="centerContinuous"/>
      <protection locked="0"/>
    </xf>
    <xf numFmtId="0" fontId="9" fillId="0" borderId="0" xfId="0" applyFont="1"/>
    <xf numFmtId="9" fontId="10" fillId="0" borderId="0" xfId="0" applyNumberFormat="1" applyFont="1" applyAlignment="1">
      <alignment horizontal="center"/>
    </xf>
    <xf numFmtId="6" fontId="10" fillId="6" borderId="4" xfId="1" applyNumberFormat="1" applyFont="1" applyFill="1" applyBorder="1" applyAlignment="1">
      <alignment horizontal="right"/>
    </xf>
    <xf numFmtId="0" fontId="10" fillId="9" borderId="0" xfId="0" applyFont="1" applyFill="1"/>
    <xf numFmtId="5" fontId="10" fillId="9" borderId="0" xfId="0" applyNumberFormat="1" applyFont="1" applyFill="1" applyAlignment="1">
      <alignment horizontal="right"/>
    </xf>
    <xf numFmtId="6" fontId="10" fillId="9" borderId="0" xfId="0" applyNumberFormat="1" applyFont="1" applyFill="1"/>
    <xf numFmtId="0" fontId="10" fillId="0" borderId="10" xfId="0" applyFont="1" applyBorder="1"/>
    <xf numFmtId="0" fontId="10" fillId="5" borderId="11" xfId="0" applyFont="1" applyFill="1" applyBorder="1" applyAlignment="1">
      <alignment wrapText="1"/>
    </xf>
    <xf numFmtId="6" fontId="9" fillId="7" borderId="15" xfId="1" applyNumberFormat="1" applyFont="1" applyFill="1" applyBorder="1" applyAlignment="1">
      <alignment horizontal="right"/>
    </xf>
    <xf numFmtId="164" fontId="10" fillId="0" borderId="3" xfId="0" applyNumberFormat="1" applyFont="1" applyBorder="1"/>
    <xf numFmtId="5" fontId="10" fillId="0" borderId="3" xfId="0" applyNumberFormat="1" applyFont="1" applyBorder="1"/>
    <xf numFmtId="0" fontId="10" fillId="7" borderId="11" xfId="0" applyFont="1" applyFill="1" applyBorder="1" applyProtection="1">
      <protection locked="0"/>
    </xf>
    <xf numFmtId="0" fontId="10" fillId="7" borderId="9" xfId="0" applyFont="1" applyFill="1" applyBorder="1" applyAlignment="1" applyProtection="1">
      <alignment horizontal="left"/>
      <protection locked="0"/>
    </xf>
    <xf numFmtId="2" fontId="10" fillId="7" borderId="11" xfId="1" applyNumberFormat="1" applyFont="1" applyFill="1" applyBorder="1" applyAlignment="1">
      <alignment horizontal="center"/>
    </xf>
    <xf numFmtId="0" fontId="10" fillId="6" borderId="4" xfId="0" applyFont="1" applyFill="1" applyBorder="1"/>
    <xf numFmtId="2" fontId="10" fillId="7" borderId="11" xfId="0" applyNumberFormat="1" applyFont="1" applyFill="1" applyBorder="1" applyAlignment="1">
      <alignment horizontal="center"/>
    </xf>
    <xf numFmtId="2" fontId="9" fillId="7" borderId="11" xfId="0" applyNumberFormat="1" applyFont="1" applyFill="1" applyBorder="1" applyAlignment="1" applyProtection="1">
      <alignment horizontal="center"/>
      <protection locked="0"/>
    </xf>
    <xf numFmtId="5" fontId="10" fillId="7" borderId="12" xfId="0" applyNumberFormat="1" applyFont="1" applyFill="1" applyBorder="1" applyProtection="1">
      <protection locked="0"/>
    </xf>
    <xf numFmtId="5" fontId="10" fillId="7" borderId="16" xfId="0" applyNumberFormat="1" applyFont="1" applyFill="1" applyBorder="1" applyAlignment="1" applyProtection="1">
      <alignment horizontal="center"/>
      <protection locked="0"/>
    </xf>
    <xf numFmtId="5" fontId="10" fillId="7" borderId="16" xfId="0" applyNumberFormat="1" applyFont="1" applyFill="1" applyBorder="1"/>
    <xf numFmtId="5" fontId="10" fillId="7" borderId="16" xfId="0" applyNumberFormat="1" applyFont="1" applyFill="1" applyBorder="1" applyProtection="1">
      <protection locked="0"/>
    </xf>
    <xf numFmtId="5" fontId="10" fillId="7" borderId="16" xfId="0" applyNumberFormat="1" applyFont="1" applyFill="1" applyBorder="1" applyAlignment="1">
      <alignment horizontal="center"/>
    </xf>
    <xf numFmtId="167" fontId="10" fillId="7" borderId="0" xfId="2" applyNumberFormat="1" applyFont="1" applyFill="1" applyAlignment="1" applyProtection="1">
      <alignment horizontal="left"/>
      <protection locked="0"/>
    </xf>
    <xf numFmtId="5" fontId="10" fillId="7" borderId="0" xfId="0" applyNumberFormat="1" applyFont="1" applyFill="1" applyAlignment="1" applyProtection="1">
      <alignment horizontal="center"/>
      <protection locked="0"/>
    </xf>
    <xf numFmtId="5" fontId="10" fillId="7" borderId="15" xfId="0" applyNumberFormat="1" applyFont="1" applyFill="1" applyBorder="1" applyProtection="1">
      <protection locked="0"/>
    </xf>
    <xf numFmtId="2" fontId="10" fillId="7" borderId="11" xfId="1" applyNumberFormat="1" applyFont="1" applyFill="1" applyBorder="1" applyAlignment="1">
      <alignment horizontal="right"/>
    </xf>
    <xf numFmtId="2" fontId="10" fillId="0" borderId="11" xfId="0" applyNumberFormat="1" applyFont="1" applyBorder="1" applyAlignment="1" applyProtection="1">
      <alignment horizontal="center"/>
      <protection locked="0"/>
    </xf>
    <xf numFmtId="2" fontId="10" fillId="7" borderId="11" xfId="0" applyNumberFormat="1" applyFont="1" applyFill="1" applyBorder="1" applyAlignment="1">
      <alignment horizontal="right"/>
    </xf>
    <xf numFmtId="1" fontId="9" fillId="7" borderId="15" xfId="0" applyNumberFormat="1" applyFont="1" applyFill="1" applyBorder="1" applyAlignment="1">
      <alignment horizontal="right"/>
    </xf>
    <xf numFmtId="2" fontId="9" fillId="7" borderId="11" xfId="0" applyNumberFormat="1" applyFont="1" applyFill="1" applyBorder="1" applyAlignment="1" applyProtection="1">
      <alignment horizontal="right"/>
      <protection locked="0"/>
    </xf>
    <xf numFmtId="5" fontId="10" fillId="7" borderId="12" xfId="0" applyNumberFormat="1" applyFont="1" applyFill="1" applyBorder="1" applyAlignment="1" applyProtection="1">
      <alignment horizontal="center"/>
      <protection locked="0"/>
    </xf>
    <xf numFmtId="6" fontId="10" fillId="7" borderId="16" xfId="1" applyNumberFormat="1" applyFont="1" applyFill="1" applyBorder="1" applyProtection="1">
      <protection locked="0"/>
    </xf>
    <xf numFmtId="6" fontId="10" fillId="8" borderId="10" xfId="1" applyNumberFormat="1" applyFont="1" applyFill="1" applyBorder="1"/>
    <xf numFmtId="6" fontId="10" fillId="7" borderId="16" xfId="1" applyNumberFormat="1" applyFont="1" applyFill="1" applyBorder="1"/>
    <xf numFmtId="6" fontId="10" fillId="7" borderId="16" xfId="1" applyNumberFormat="1" applyFont="1" applyFill="1" applyBorder="1" applyAlignment="1">
      <alignment horizontal="center"/>
    </xf>
    <xf numFmtId="0" fontId="10" fillId="5" borderId="11" xfId="0" applyFont="1" applyFill="1" applyBorder="1" applyAlignment="1">
      <alignment horizontal="left" wrapText="1"/>
    </xf>
    <xf numFmtId="0" fontId="9" fillId="0" borderId="1" xfId="0" applyFont="1" applyBorder="1" applyProtection="1">
      <protection locked="0"/>
    </xf>
    <xf numFmtId="6" fontId="9" fillId="0" borderId="0" xfId="0" applyNumberFormat="1" applyFont="1" applyProtection="1">
      <protection locked="0"/>
    </xf>
    <xf numFmtId="0" fontId="9" fillId="0" borderId="1" xfId="0" quotePrefix="1" applyFont="1" applyBorder="1" applyAlignment="1" applyProtection="1">
      <alignment horizontal="left"/>
      <protection locked="0"/>
    </xf>
    <xf numFmtId="0" fontId="10" fillId="0" borderId="1" xfId="0" quotePrefix="1" applyFont="1" applyBorder="1" applyAlignment="1" applyProtection="1">
      <alignment horizontal="left"/>
      <protection locked="0"/>
    </xf>
    <xf numFmtId="0" fontId="10" fillId="0" borderId="5" xfId="0" quotePrefix="1" applyFont="1" applyBorder="1" applyAlignment="1" applyProtection="1">
      <alignment horizontal="left"/>
      <protection locked="0"/>
    </xf>
    <xf numFmtId="0" fontId="18" fillId="0" borderId="2" xfId="0" applyFont="1" applyBorder="1"/>
    <xf numFmtId="0" fontId="19" fillId="0" borderId="0" xfId="0" applyFont="1"/>
    <xf numFmtId="0" fontId="9" fillId="0" borderId="0" xfId="0" applyFont="1" applyAlignment="1">
      <alignment wrapText="1"/>
    </xf>
    <xf numFmtId="164" fontId="10" fillId="0" borderId="0" xfId="0" applyNumberFormat="1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0" fillId="4" borderId="0" xfId="0" applyFont="1" applyFill="1" applyAlignment="1">
      <alignment horizontal="centerContinuous"/>
    </xf>
    <xf numFmtId="0" fontId="10" fillId="4" borderId="10" xfId="0" applyFont="1" applyFill="1" applyBorder="1"/>
    <xf numFmtId="0" fontId="10" fillId="4" borderId="25" xfId="0" applyFont="1" applyFill="1" applyBorder="1" applyProtection="1">
      <protection locked="0"/>
    </xf>
    <xf numFmtId="10" fontId="10" fillId="0" borderId="2" xfId="0" applyNumberFormat="1" applyFont="1" applyBorder="1"/>
    <xf numFmtId="0" fontId="10" fillId="0" borderId="13" xfId="0" applyFont="1" applyBorder="1"/>
    <xf numFmtId="166" fontId="10" fillId="0" borderId="11" xfId="0" applyNumberFormat="1" applyFont="1" applyBorder="1" applyAlignment="1" applyProtection="1">
      <alignment horizontal="right"/>
      <protection locked="0"/>
    </xf>
    <xf numFmtId="2" fontId="10" fillId="0" borderId="12" xfId="0" applyNumberFormat="1" applyFont="1" applyBorder="1" applyProtection="1">
      <protection locked="0"/>
    </xf>
    <xf numFmtId="5" fontId="10" fillId="0" borderId="12" xfId="0" applyNumberFormat="1" applyFont="1" applyBorder="1" applyProtection="1">
      <protection locked="0"/>
    </xf>
    <xf numFmtId="166" fontId="10" fillId="3" borderId="11" xfId="0" applyNumberFormat="1" applyFont="1" applyFill="1" applyBorder="1" applyAlignment="1" applyProtection="1">
      <alignment horizontal="right"/>
      <protection locked="0"/>
    </xf>
    <xf numFmtId="5" fontId="10" fillId="3" borderId="12" xfId="0" applyNumberFormat="1" applyFont="1" applyFill="1" applyBorder="1" applyProtection="1">
      <protection locked="0"/>
    </xf>
    <xf numFmtId="166" fontId="10" fillId="1" borderId="11" xfId="0" applyNumberFormat="1" applyFont="1" applyFill="1" applyBorder="1" applyAlignment="1">
      <alignment horizontal="right"/>
    </xf>
    <xf numFmtId="2" fontId="10" fillId="1" borderId="11" xfId="0" applyNumberFormat="1" applyFont="1" applyFill="1" applyBorder="1"/>
    <xf numFmtId="5" fontId="10" fillId="1" borderId="12" xfId="0" applyNumberFormat="1" applyFont="1" applyFill="1" applyBorder="1"/>
    <xf numFmtId="166" fontId="10" fillId="0" borderId="11" xfId="0" quotePrefix="1" applyNumberFormat="1" applyFont="1" applyBorder="1" applyAlignment="1" applyProtection="1">
      <alignment horizontal="left"/>
      <protection locked="0"/>
    </xf>
    <xf numFmtId="166" fontId="10" fillId="0" borderId="14" xfId="0" quotePrefix="1" applyNumberFormat="1" applyFont="1" applyBorder="1" applyAlignment="1" applyProtection="1">
      <alignment horizontal="left"/>
      <protection locked="0"/>
    </xf>
    <xf numFmtId="166" fontId="10" fillId="0" borderId="1" xfId="0" quotePrefix="1" applyNumberFormat="1" applyFont="1" applyBorder="1" applyAlignment="1" applyProtection="1">
      <alignment horizontal="left"/>
      <protection locked="0"/>
    </xf>
    <xf numFmtId="2" fontId="10" fillId="0" borderId="1" xfId="0" applyNumberFormat="1" applyFont="1" applyBorder="1" applyAlignment="1">
      <alignment horizontal="right"/>
    </xf>
    <xf numFmtId="2" fontId="10" fillId="0" borderId="5" xfId="0" applyNumberFormat="1" applyFont="1" applyBorder="1" applyAlignment="1">
      <alignment horizontal="right"/>
    </xf>
    <xf numFmtId="10" fontId="10" fillId="0" borderId="0" xfId="0" applyNumberFormat="1" applyFont="1" applyAlignment="1">
      <alignment horizontal="right"/>
    </xf>
    <xf numFmtId="5" fontId="10" fillId="3" borderId="11" xfId="0" applyNumberFormat="1" applyFont="1" applyFill="1" applyBorder="1" applyProtection="1">
      <protection locked="0"/>
    </xf>
    <xf numFmtId="5" fontId="10" fillId="1" borderId="10" xfId="0" applyNumberFormat="1" applyFont="1" applyFill="1" applyBorder="1"/>
    <xf numFmtId="6" fontId="10" fillId="0" borderId="0" xfId="0" applyNumberFormat="1" applyFont="1" applyAlignment="1" applyProtection="1">
      <alignment horizontal="right"/>
      <protection locked="0"/>
    </xf>
    <xf numFmtId="5" fontId="10" fillId="1" borderId="11" xfId="0" applyNumberFormat="1" applyFont="1" applyFill="1" applyBorder="1"/>
    <xf numFmtId="5" fontId="10" fillId="3" borderId="11" xfId="0" applyNumberFormat="1" applyFont="1" applyFill="1" applyBorder="1"/>
    <xf numFmtId="5" fontId="10" fillId="1" borderId="4" xfId="0" applyNumberFormat="1" applyFont="1" applyFill="1" applyBorder="1"/>
    <xf numFmtId="5" fontId="10" fillId="0" borderId="11" xfId="0" applyNumberFormat="1" applyFont="1" applyBorder="1"/>
    <xf numFmtId="5" fontId="10" fillId="3" borderId="4" xfId="0" applyNumberFormat="1" applyFont="1" applyFill="1" applyBorder="1"/>
    <xf numFmtId="5" fontId="10" fillId="0" borderId="0" xfId="0" applyNumberFormat="1" applyFont="1" applyAlignment="1" applyProtection="1">
      <alignment horizontal="left"/>
      <protection locked="0"/>
    </xf>
    <xf numFmtId="5" fontId="20" fillId="0" borderId="0" xfId="0" applyNumberFormat="1" applyFont="1" applyProtection="1">
      <protection locked="0"/>
    </xf>
    <xf numFmtId="5" fontId="9" fillId="3" borderId="15" xfId="0" applyNumberFormat="1" applyFont="1" applyFill="1" applyBorder="1"/>
    <xf numFmtId="5" fontId="20" fillId="0" borderId="0" xfId="0" applyNumberFormat="1" applyFont="1"/>
    <xf numFmtId="164" fontId="20" fillId="0" borderId="0" xfId="0" applyNumberFormat="1" applyFont="1"/>
    <xf numFmtId="10" fontId="3" fillId="6" borderId="11" xfId="2" applyNumberFormat="1" applyFont="1" applyFill="1" applyBorder="1" applyAlignment="1">
      <alignment horizontal="center"/>
    </xf>
    <xf numFmtId="6" fontId="3" fillId="6" borderId="11" xfId="0" applyNumberFormat="1" applyFont="1" applyFill="1" applyBorder="1"/>
    <xf numFmtId="8" fontId="3" fillId="6" borderId="11" xfId="0" applyNumberFormat="1" applyFont="1" applyFill="1" applyBorder="1" applyAlignment="1">
      <alignment horizontal="left"/>
    </xf>
    <xf numFmtId="0" fontId="3" fillId="0" borderId="0" xfId="0" applyFont="1" applyAlignment="1">
      <alignment horizontal="center" wrapText="1"/>
    </xf>
    <xf numFmtId="6" fontId="3" fillId="7" borderId="11" xfId="0" applyNumberFormat="1" applyFont="1" applyFill="1" applyBorder="1"/>
    <xf numFmtId="9" fontId="3" fillId="6" borderId="15" xfId="0" applyNumberFormat="1" applyFont="1" applyFill="1" applyBorder="1" applyAlignment="1">
      <alignment horizontal="center"/>
    </xf>
    <xf numFmtId="8" fontId="3" fillId="6" borderId="11" xfId="0" applyNumberFormat="1" applyFont="1" applyFill="1" applyBorder="1"/>
    <xf numFmtId="0" fontId="3" fillId="6" borderId="11" xfId="0" applyFont="1" applyFill="1" applyBorder="1"/>
    <xf numFmtId="167" fontId="3" fillId="6" borderId="11" xfId="0" applyNumberFormat="1" applyFont="1" applyFill="1" applyBorder="1"/>
    <xf numFmtId="0" fontId="3" fillId="0" borderId="18" xfId="0" applyFont="1" applyBorder="1"/>
    <xf numFmtId="9" fontId="4" fillId="0" borderId="19" xfId="0" applyNumberFormat="1" applyFont="1" applyBorder="1"/>
    <xf numFmtId="167" fontId="3" fillId="0" borderId="19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24" xfId="0" applyFont="1" applyBorder="1"/>
    <xf numFmtId="167" fontId="3" fillId="0" borderId="0" xfId="0" applyNumberFormat="1" applyFont="1" applyAlignment="1">
      <alignment horizontal="center"/>
    </xf>
    <xf numFmtId="0" fontId="3" fillId="0" borderId="17" xfId="0" applyFont="1" applyBorder="1"/>
    <xf numFmtId="0" fontId="3" fillId="0" borderId="21" xfId="0" applyFont="1" applyBorder="1"/>
    <xf numFmtId="0" fontId="3" fillId="0" borderId="22" xfId="0" applyFont="1" applyBorder="1"/>
    <xf numFmtId="167" fontId="3" fillId="0" borderId="22" xfId="0" applyNumberFormat="1" applyFont="1" applyBorder="1" applyAlignment="1">
      <alignment horizontal="center"/>
    </xf>
    <xf numFmtId="0" fontId="3" fillId="0" borderId="23" xfId="0" applyFont="1" applyBorder="1"/>
    <xf numFmtId="0" fontId="4" fillId="0" borderId="19" xfId="0" applyFont="1" applyBorder="1"/>
    <xf numFmtId="0" fontId="10" fillId="7" borderId="11" xfId="0" applyFont="1" applyFill="1" applyBorder="1" applyAlignment="1">
      <alignment wrapText="1"/>
    </xf>
    <xf numFmtId="167" fontId="10" fillId="0" borderId="0" xfId="2" applyNumberFormat="1" applyFont="1" applyBorder="1" applyAlignment="1" applyProtection="1">
      <alignment horizontal="left"/>
      <protection locked="0"/>
    </xf>
    <xf numFmtId="0" fontId="22" fillId="10" borderId="15" xfId="0" applyFont="1" applyFill="1" applyBorder="1"/>
    <xf numFmtId="0" fontId="21" fillId="10" borderId="26" xfId="0" applyFont="1" applyFill="1" applyBorder="1"/>
    <xf numFmtId="0" fontId="21" fillId="10" borderId="27" xfId="0" applyFont="1" applyFill="1" applyBorder="1"/>
    <xf numFmtId="0" fontId="10" fillId="0" borderId="15" xfId="0" applyFont="1" applyBorder="1" applyAlignment="1" applyProtection="1">
      <alignment horizontal="center"/>
      <protection locked="0"/>
    </xf>
    <xf numFmtId="0" fontId="10" fillId="10" borderId="15" xfId="0" applyFont="1" applyFill="1" applyBorder="1" applyAlignment="1" applyProtection="1">
      <alignment horizontal="center"/>
      <protection locked="0"/>
    </xf>
    <xf numFmtId="10" fontId="3" fillId="0" borderId="0" xfId="2" applyNumberFormat="1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4" fillId="10" borderId="0" xfId="0" applyFont="1" applyFill="1" applyAlignment="1">
      <alignment wrapText="1"/>
    </xf>
    <xf numFmtId="8" fontId="24" fillId="10" borderId="1" xfId="0" applyNumberFormat="1" applyFont="1" applyFill="1" applyBorder="1" applyAlignment="1">
      <alignment horizontal="center"/>
    </xf>
    <xf numFmtId="17" fontId="3" fillId="0" borderId="0" xfId="0" applyNumberFormat="1" applyFont="1"/>
    <xf numFmtId="14" fontId="14" fillId="0" borderId="3" xfId="0" applyNumberFormat="1" applyFont="1" applyBorder="1"/>
    <xf numFmtId="14" fontId="10" fillId="0" borderId="3" xfId="0" applyNumberFormat="1" applyFont="1" applyBorder="1"/>
    <xf numFmtId="14" fontId="10" fillId="0" borderId="0" xfId="0" applyNumberFormat="1" applyFont="1"/>
    <xf numFmtId="0" fontId="4" fillId="0" borderId="19" xfId="0" applyFont="1" applyBorder="1" applyAlignment="1">
      <alignment wrapText="1"/>
    </xf>
    <xf numFmtId="0" fontId="3" fillId="0" borderId="28" xfId="0" applyFont="1" applyBorder="1"/>
    <xf numFmtId="0" fontId="3" fillId="0" borderId="29" xfId="0" applyFont="1" applyBorder="1"/>
    <xf numFmtId="167" fontId="3" fillId="0" borderId="29" xfId="0" applyNumberFormat="1" applyFont="1" applyBorder="1" applyAlignment="1">
      <alignment horizontal="center"/>
    </xf>
    <xf numFmtId="0" fontId="3" fillId="0" borderId="30" xfId="0" applyFont="1" applyBorder="1"/>
    <xf numFmtId="0" fontId="3" fillId="0" borderId="31" xfId="0" applyFont="1" applyBorder="1"/>
    <xf numFmtId="0" fontId="4" fillId="0" borderId="32" xfId="0" applyFont="1" applyBorder="1"/>
    <xf numFmtId="167" fontId="3" fillId="0" borderId="32" xfId="0" applyNumberFormat="1" applyFont="1" applyBorder="1" applyAlignment="1">
      <alignment horizontal="center"/>
    </xf>
    <xf numFmtId="0" fontId="3" fillId="0" borderId="32" xfId="0" applyFont="1" applyBorder="1"/>
    <xf numFmtId="0" fontId="3" fillId="0" borderId="33" xfId="0" applyFont="1" applyBorder="1"/>
    <xf numFmtId="0" fontId="4" fillId="10" borderId="9" xfId="0" applyFont="1" applyFill="1" applyBorder="1"/>
    <xf numFmtId="168" fontId="4" fillId="10" borderId="14" xfId="0" applyNumberFormat="1" applyFont="1" applyFill="1" applyBorder="1"/>
    <xf numFmtId="0" fontId="3" fillId="6" borderId="2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24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 applyProtection="1">
      <alignment horizontal="center"/>
      <protection locked="0"/>
    </xf>
    <xf numFmtId="0" fontId="3" fillId="7" borderId="17" xfId="0" applyFont="1" applyFill="1" applyBorder="1" applyAlignment="1" applyProtection="1">
      <alignment horizontal="center"/>
      <protection locked="0"/>
    </xf>
    <xf numFmtId="0" fontId="23" fillId="10" borderId="24" xfId="0" applyFont="1" applyFill="1" applyBorder="1" applyAlignment="1">
      <alignment horizontal="left" wrapText="1" indent="1"/>
    </xf>
    <xf numFmtId="0" fontId="23" fillId="10" borderId="0" xfId="0" applyFont="1" applyFill="1" applyAlignment="1">
      <alignment horizontal="left" wrapText="1" indent="1"/>
    </xf>
    <xf numFmtId="0" fontId="23" fillId="10" borderId="17" xfId="0" applyFont="1" applyFill="1" applyBorder="1" applyAlignment="1">
      <alignment horizontal="left" wrapText="1" indent="1"/>
    </xf>
    <xf numFmtId="0" fontId="23" fillId="10" borderId="21" xfId="0" applyFont="1" applyFill="1" applyBorder="1" applyAlignment="1">
      <alignment horizontal="left" wrapText="1" indent="1"/>
    </xf>
    <xf numFmtId="0" fontId="23" fillId="10" borderId="22" xfId="0" applyFont="1" applyFill="1" applyBorder="1" applyAlignment="1">
      <alignment horizontal="left" wrapText="1" indent="1"/>
    </xf>
    <xf numFmtId="0" fontId="23" fillId="10" borderId="23" xfId="0" applyFont="1" applyFill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10" fillId="0" borderId="0" xfId="0" applyFont="1"/>
    <xf numFmtId="0" fontId="9" fillId="6" borderId="24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7" borderId="24" xfId="0" applyFont="1" applyFill="1" applyBorder="1" applyAlignment="1" applyProtection="1">
      <alignment horizontal="center"/>
      <protection locked="0"/>
    </xf>
    <xf numFmtId="0" fontId="9" fillId="7" borderId="0" xfId="0" applyFont="1" applyFill="1" applyAlignment="1" applyProtection="1">
      <alignment horizontal="center"/>
      <protection locked="0"/>
    </xf>
    <xf numFmtId="0" fontId="9" fillId="7" borderId="17" xfId="0" applyFont="1" applyFill="1" applyBorder="1" applyAlignment="1" applyProtection="1">
      <alignment horizontal="center"/>
      <protection locked="0"/>
    </xf>
    <xf numFmtId="0" fontId="25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6" fillId="5" borderId="0" xfId="0" applyFont="1" applyFill="1" applyAlignment="1">
      <alignment horizontal="center" vertical="center" wrapText="1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</cellXfs>
  <cellStyles count="13">
    <cellStyle name="Currency" xfId="1" builtinId="4"/>
    <cellStyle name="Currency 2" xfId="5" xr:uid="{00000000-0005-0000-0000-000001000000}"/>
    <cellStyle name="Currency 3" xfId="9" xr:uid="{00000000-0005-0000-0000-000002000000}"/>
    <cellStyle name="Currency 4" xfId="4" xr:uid="{00000000-0005-0000-0000-000003000000}"/>
    <cellStyle name="Currency 5" xfId="12" xr:uid="{00000000-0005-0000-0000-000004000000}"/>
    <cellStyle name="Normal" xfId="0" builtinId="0"/>
    <cellStyle name="Normal 2" xfId="6" xr:uid="{00000000-0005-0000-0000-000006000000}"/>
    <cellStyle name="Normal 3" xfId="8" xr:uid="{00000000-0005-0000-0000-000007000000}"/>
    <cellStyle name="Normal 4" xfId="3" xr:uid="{00000000-0005-0000-0000-000008000000}"/>
    <cellStyle name="Normal 5" xfId="11" xr:uid="{00000000-0005-0000-0000-000009000000}"/>
    <cellStyle name="Percent" xfId="2" builtinId="5"/>
    <cellStyle name="Percent 2" xfId="7" xr:uid="{00000000-0005-0000-0000-00000B000000}"/>
    <cellStyle name="Percent 3" xfId="10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621030</xdr:colOff>
      <xdr:row>77</xdr:row>
      <xdr:rowOff>85725</xdr:rowOff>
    </xdr:from>
    <xdr:to>
      <xdr:col>3</xdr:col>
      <xdr:colOff>1383040</xdr:colOff>
      <xdr:row>81</xdr:row>
      <xdr:rowOff>57150</xdr:rowOff>
    </xdr:to>
    <xdr:sp macro="" textlink="">
      <xdr:nvSpPr>
        <xdr:cNvPr id="3" name="Hexago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19175" y="10344150"/>
          <a:ext cx="742950" cy="581025"/>
        </a:xfrm>
        <a:prstGeom prst="hexagon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STOP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A14"/>
  <sheetViews>
    <sheetView workbookViewId="0">
      <selection activeCell="A12" sqref="A12"/>
    </sheetView>
  </sheetViews>
  <sheetFormatPr defaultRowHeight="12.75"/>
  <cols>
    <col min="1" max="1" width="108" customWidth="1"/>
  </cols>
  <sheetData>
    <row r="10" spans="1:1" ht="13.5" thickBot="1"/>
    <row r="11" spans="1:1" ht="18">
      <c r="A11" s="242" t="s">
        <v>182</v>
      </c>
    </row>
    <row r="12" spans="1:1" ht="18.75" thickBot="1">
      <c r="A12" s="243" t="s">
        <v>179</v>
      </c>
    </row>
    <row r="13" spans="1:1" ht="13.5" thickBot="1"/>
    <row r="14" spans="1:1" ht="18.75" thickBot="1">
      <c r="A14" s="241" t="s">
        <v>174</v>
      </c>
    </row>
  </sheetData>
  <pageMargins left="0.7" right="0.7" top="0.75" bottom="0.75" header="0.3" footer="0.3"/>
  <pageSetup orientation="portrait" r:id="rId1"/>
  <headerFooter>
    <oddFooter>&amp;R13August2019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zoomScaleNormal="100" workbookViewId="0">
      <selection activeCell="M13" sqref="M13"/>
    </sheetView>
  </sheetViews>
  <sheetFormatPr defaultColWidth="8.7109375" defaultRowHeight="12.75"/>
  <cols>
    <col min="1" max="1" width="20.7109375" style="4" customWidth="1"/>
    <col min="2" max="2" width="12.42578125" style="4" customWidth="1"/>
    <col min="3" max="3" width="21.7109375" style="4" customWidth="1"/>
    <col min="4" max="4" width="16.140625" style="4" bestFit="1" customWidth="1"/>
    <col min="5" max="5" width="16" style="4" customWidth="1"/>
    <col min="6" max="6" width="12.5703125" style="4" customWidth="1"/>
    <col min="7" max="7" width="9.7109375" style="4" bestFit="1" customWidth="1"/>
    <col min="8" max="8" width="13.7109375" style="4" customWidth="1"/>
    <col min="9" max="9" width="10.42578125" style="4" customWidth="1"/>
    <col min="10" max="16384" width="8.7109375" style="4"/>
  </cols>
  <sheetData>
    <row r="1" spans="1:9">
      <c r="A1" s="250">
        <v>44012</v>
      </c>
      <c r="D1" s="5"/>
      <c r="E1" s="6"/>
      <c r="F1" s="7"/>
    </row>
    <row r="2" spans="1:9" ht="12.6" customHeight="1">
      <c r="A2" s="4" t="s">
        <v>22</v>
      </c>
      <c r="B2" s="4" t="s">
        <v>23</v>
      </c>
      <c r="C2" s="4" t="s">
        <v>24</v>
      </c>
      <c r="D2" s="3" t="s">
        <v>14</v>
      </c>
      <c r="E2" s="1"/>
      <c r="F2" s="2"/>
    </row>
    <row r="3" spans="1:9">
      <c r="D3" s="266" t="s">
        <v>153</v>
      </c>
      <c r="E3" s="267"/>
      <c r="F3" s="268"/>
    </row>
    <row r="4" spans="1:9">
      <c r="A4" s="4" t="s">
        <v>25</v>
      </c>
      <c r="B4" s="217">
        <v>0.32969999999999999</v>
      </c>
      <c r="D4" s="10"/>
      <c r="E4" s="1"/>
      <c r="F4" s="2"/>
    </row>
    <row r="5" spans="1:9">
      <c r="A5" s="4" t="s">
        <v>26</v>
      </c>
      <c r="B5" s="217">
        <v>4.0000000000000001E-3</v>
      </c>
      <c r="D5" s="269" t="s">
        <v>154</v>
      </c>
      <c r="E5" s="270"/>
      <c r="F5" s="271"/>
    </row>
    <row r="6" spans="1:9" ht="12.75" customHeight="1">
      <c r="A6" s="4" t="s">
        <v>27</v>
      </c>
      <c r="B6" s="217">
        <v>8.0600000000000005E-2</v>
      </c>
      <c r="D6" s="272" t="s">
        <v>155</v>
      </c>
      <c r="E6" s="273"/>
      <c r="F6" s="274"/>
    </row>
    <row r="7" spans="1:9" ht="13.15" customHeight="1">
      <c r="A7" s="4" t="s">
        <v>28</v>
      </c>
      <c r="B7" s="217">
        <v>8.0600000000000005E-2</v>
      </c>
      <c r="D7" s="272"/>
      <c r="E7" s="273"/>
      <c r="F7" s="274"/>
    </row>
    <row r="8" spans="1:9" ht="13.15" customHeight="1">
      <c r="B8" s="246"/>
      <c r="D8" s="272"/>
      <c r="E8" s="273"/>
      <c r="F8" s="274"/>
    </row>
    <row r="9" spans="1:9" ht="13.15" customHeight="1" thickBot="1">
      <c r="B9" s="246"/>
      <c r="D9" s="275"/>
      <c r="E9" s="276"/>
      <c r="F9" s="277"/>
    </row>
    <row r="10" spans="1:9" ht="13.15" customHeight="1">
      <c r="B10" s="246"/>
      <c r="D10" s="247"/>
      <c r="E10" s="247"/>
      <c r="F10" s="247"/>
    </row>
    <row r="11" spans="1:9">
      <c r="E11" s="43" t="s">
        <v>148</v>
      </c>
      <c r="F11" s="43" t="s">
        <v>149</v>
      </c>
      <c r="G11" s="43" t="s">
        <v>150</v>
      </c>
    </row>
    <row r="12" spans="1:9">
      <c r="A12" s="4" t="s">
        <v>29</v>
      </c>
      <c r="B12" s="223">
        <v>1717.89</v>
      </c>
      <c r="C12" s="4" t="s">
        <v>165</v>
      </c>
      <c r="E12" s="219">
        <v>658.77</v>
      </c>
      <c r="F12" s="219">
        <v>1082.3499999999999</v>
      </c>
      <c r="G12" s="219">
        <v>1360.75</v>
      </c>
    </row>
    <row r="13" spans="1:9">
      <c r="A13" s="4" t="s">
        <v>29</v>
      </c>
      <c r="B13" s="223">
        <v>1288.42</v>
      </c>
      <c r="C13" s="4" t="s">
        <v>166</v>
      </c>
      <c r="E13" s="219">
        <v>494.08</v>
      </c>
      <c r="F13" s="219">
        <v>811.76</v>
      </c>
      <c r="G13" s="219">
        <v>1020.56</v>
      </c>
    </row>
    <row r="14" spans="1:9">
      <c r="B14" s="4" t="s">
        <v>127</v>
      </c>
      <c r="C14" s="220" t="s">
        <v>184</v>
      </c>
      <c r="D14" s="4" t="s">
        <v>130</v>
      </c>
    </row>
    <row r="15" spans="1:9" ht="27" customHeight="1" thickBot="1">
      <c r="A15" s="4" t="s">
        <v>30</v>
      </c>
      <c r="B15" s="218">
        <f>F15*6</f>
        <v>3433.5</v>
      </c>
      <c r="C15" s="221">
        <f>F15*15+G19</f>
        <v>11788.75</v>
      </c>
      <c r="D15" s="221">
        <f>F15*3</f>
        <v>1716.75</v>
      </c>
      <c r="E15" s="248" t="s">
        <v>189</v>
      </c>
      <c r="F15" s="249">
        <v>572.25</v>
      </c>
      <c r="H15" s="278" t="s">
        <v>131</v>
      </c>
      <c r="I15" s="278"/>
    </row>
    <row r="16" spans="1:9" ht="13.5" thickBot="1">
      <c r="A16" s="4" t="s">
        <v>31</v>
      </c>
      <c r="B16" s="221">
        <f>B15*1.03</f>
        <v>3536.5050000000001</v>
      </c>
      <c r="C16" s="221">
        <f t="shared" ref="C16:D19" si="0">C15+(C15*$H$16)</f>
        <v>12142.4125</v>
      </c>
      <c r="D16" s="221">
        <f t="shared" si="0"/>
        <v>1768.2525000000001</v>
      </c>
      <c r="E16" s="4" t="s">
        <v>128</v>
      </c>
      <c r="F16" s="44">
        <v>0</v>
      </c>
      <c r="H16" s="222">
        <v>0.03</v>
      </c>
    </row>
    <row r="17" spans="1:9">
      <c r="A17" s="4" t="s">
        <v>32</v>
      </c>
      <c r="B17" s="221">
        <f t="shared" ref="B17:B19" si="1">B16*1.03</f>
        <v>3642.6001500000002</v>
      </c>
      <c r="C17" s="221">
        <f t="shared" si="0"/>
        <v>12506.684875000001</v>
      </c>
      <c r="D17" s="221">
        <f t="shared" si="0"/>
        <v>1821.3000750000001</v>
      </c>
      <c r="E17" s="4" t="s">
        <v>129</v>
      </c>
      <c r="F17" s="44">
        <v>1</v>
      </c>
    </row>
    <row r="18" spans="1:9">
      <c r="A18" s="4" t="s">
        <v>50</v>
      </c>
      <c r="B18" s="221">
        <f t="shared" si="1"/>
        <v>3751.8781545000002</v>
      </c>
      <c r="C18" s="221">
        <f t="shared" si="0"/>
        <v>12881.885421250001</v>
      </c>
      <c r="D18" s="221">
        <f t="shared" si="0"/>
        <v>1875.9390772500001</v>
      </c>
    </row>
    <row r="19" spans="1:9">
      <c r="A19" s="4" t="s">
        <v>51</v>
      </c>
      <c r="B19" s="221">
        <f t="shared" si="1"/>
        <v>3864.4344991350004</v>
      </c>
      <c r="C19" s="221">
        <f t="shared" si="0"/>
        <v>13268.341983887502</v>
      </c>
      <c r="D19" s="221">
        <f t="shared" si="0"/>
        <v>1932.2172495675002</v>
      </c>
      <c r="F19" s="264" t="s">
        <v>181</v>
      </c>
      <c r="G19" s="265">
        <v>3205</v>
      </c>
      <c r="H19" s="4" t="s">
        <v>183</v>
      </c>
    </row>
    <row r="20" spans="1:9">
      <c r="C20" s="42"/>
      <c r="H20" s="4" t="s">
        <v>187</v>
      </c>
    </row>
    <row r="22" spans="1:9" ht="13.5" thickBot="1">
      <c r="A22" s="4" t="s">
        <v>186</v>
      </c>
      <c r="B22" s="223">
        <v>15</v>
      </c>
      <c r="D22" s="4" t="s">
        <v>137</v>
      </c>
    </row>
    <row r="23" spans="1:9">
      <c r="A23" s="4" t="s">
        <v>33</v>
      </c>
      <c r="B23" s="224">
        <v>20</v>
      </c>
      <c r="D23" s="226" t="s">
        <v>140</v>
      </c>
      <c r="E23" s="227" t="s">
        <v>138</v>
      </c>
      <c r="F23" s="228">
        <v>0.49</v>
      </c>
      <c r="G23" s="229" t="s">
        <v>139</v>
      </c>
      <c r="H23" s="229"/>
      <c r="I23" s="230"/>
    </row>
    <row r="24" spans="1:9">
      <c r="D24" s="231"/>
      <c r="F24" s="232">
        <v>0.49</v>
      </c>
      <c r="G24" s="4" t="s">
        <v>141</v>
      </c>
      <c r="I24" s="233"/>
    </row>
    <row r="25" spans="1:9">
      <c r="A25" s="4" t="s">
        <v>34</v>
      </c>
      <c r="B25" s="225">
        <v>0.49</v>
      </c>
      <c r="D25" s="231"/>
      <c r="F25" s="232">
        <v>0.38</v>
      </c>
      <c r="G25" s="4" t="s">
        <v>142</v>
      </c>
      <c r="I25" s="233"/>
    </row>
    <row r="26" spans="1:9" ht="13.5" thickBot="1">
      <c r="A26" s="4" t="s">
        <v>35</v>
      </c>
      <c r="B26" s="225">
        <v>0.49</v>
      </c>
      <c r="D26" s="234" t="s">
        <v>143</v>
      </c>
      <c r="E26" s="235"/>
      <c r="F26" s="236">
        <v>0.26</v>
      </c>
      <c r="G26" s="235" t="s">
        <v>144</v>
      </c>
      <c r="H26" s="235"/>
      <c r="I26" s="237"/>
    </row>
    <row r="27" spans="1:9" ht="13.5" thickBot="1">
      <c r="A27" s="4" t="s">
        <v>36</v>
      </c>
      <c r="B27" s="225">
        <v>0.49</v>
      </c>
      <c r="F27" s="232"/>
    </row>
    <row r="28" spans="1:9">
      <c r="A28" s="4" t="s">
        <v>123</v>
      </c>
      <c r="B28" s="225">
        <v>0.49</v>
      </c>
      <c r="D28" s="226" t="s">
        <v>140</v>
      </c>
      <c r="E28" s="238" t="s">
        <v>145</v>
      </c>
      <c r="F28" s="228">
        <v>0.36</v>
      </c>
      <c r="G28" s="229" t="s">
        <v>144</v>
      </c>
      <c r="H28" s="229"/>
      <c r="I28" s="230"/>
    </row>
    <row r="29" spans="1:9" ht="13.5" thickBot="1">
      <c r="A29" s="4" t="s">
        <v>124</v>
      </c>
      <c r="B29" s="225">
        <v>0.49</v>
      </c>
      <c r="D29" s="234"/>
      <c r="E29" s="235" t="s">
        <v>146</v>
      </c>
      <c r="F29" s="236"/>
      <c r="G29" s="235"/>
      <c r="H29" s="235"/>
      <c r="I29" s="237"/>
    </row>
    <row r="30" spans="1:9" ht="13.5" thickBot="1">
      <c r="A30" s="4" t="s">
        <v>173</v>
      </c>
      <c r="B30" s="225">
        <v>0.49</v>
      </c>
      <c r="D30" s="255"/>
      <c r="E30" s="256"/>
      <c r="F30" s="257"/>
      <c r="G30" s="256"/>
      <c r="H30" s="256"/>
      <c r="I30" s="258"/>
    </row>
    <row r="31" spans="1:9" ht="13.5" thickBot="1">
      <c r="D31" s="259" t="s">
        <v>140</v>
      </c>
      <c r="E31" s="260" t="s">
        <v>147</v>
      </c>
      <c r="F31" s="261">
        <v>0.495</v>
      </c>
      <c r="G31" s="262" t="s">
        <v>144</v>
      </c>
      <c r="H31" s="262"/>
      <c r="I31" s="263"/>
    </row>
    <row r="32" spans="1:9" ht="38.25">
      <c r="D32" s="226" t="s">
        <v>140</v>
      </c>
      <c r="E32" s="254" t="s">
        <v>175</v>
      </c>
      <c r="F32" s="229" t="s">
        <v>176</v>
      </c>
      <c r="G32" s="229" t="s">
        <v>144</v>
      </c>
      <c r="H32" s="229"/>
      <c r="I32" s="230"/>
    </row>
    <row r="33" spans="4:9" ht="13.5" thickBot="1">
      <c r="D33" s="234" t="s">
        <v>177</v>
      </c>
      <c r="E33" s="235"/>
      <c r="F33" s="235"/>
      <c r="G33" s="235"/>
      <c r="H33" s="235"/>
      <c r="I33" s="237"/>
    </row>
  </sheetData>
  <mergeCells count="4">
    <mergeCell ref="D3:F3"/>
    <mergeCell ref="D5:F5"/>
    <mergeCell ref="D6:F9"/>
    <mergeCell ref="H15:I15"/>
  </mergeCells>
  <phoneticPr fontId="2" type="noConversion"/>
  <pageMargins left="0.75" right="0.75" top="1" bottom="1" header="0.5" footer="0.5"/>
  <pageSetup orientation="landscape" r:id="rId1"/>
  <headerFooter alignWithMargins="0">
    <oddFooter>&amp;R13August2019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207"/>
  <sheetViews>
    <sheetView showGridLines="0" showZeros="0" tabSelected="1" topLeftCell="A52" zoomScale="130" zoomScaleNormal="130" workbookViewId="0">
      <selection activeCell="S52" sqref="S52"/>
    </sheetView>
  </sheetViews>
  <sheetFormatPr defaultColWidth="10.7109375" defaultRowHeight="12" customHeight="1"/>
  <cols>
    <col min="1" max="1" width="2.7109375" style="56" customWidth="1"/>
    <col min="2" max="3" width="1.7109375" style="39" customWidth="1"/>
    <col min="4" max="4" width="20.7109375" style="51" customWidth="1"/>
    <col min="5" max="5" width="2.7109375" style="51" customWidth="1"/>
    <col min="6" max="6" width="12.5703125" style="51" customWidth="1"/>
    <col min="7" max="7" width="12.5703125" style="39" customWidth="1"/>
    <col min="8" max="8" width="5.140625" style="39" customWidth="1"/>
    <col min="9" max="9" width="5.42578125" style="39" customWidth="1"/>
    <col min="10" max="10" width="4.7109375" style="34" customWidth="1"/>
    <col min="11" max="11" width="13.42578125" style="145" bestFit="1" customWidth="1"/>
    <col min="12" max="12" width="5.42578125" style="39" customWidth="1"/>
    <col min="13" max="13" width="3.5703125" style="39" customWidth="1"/>
    <col min="14" max="14" width="3.28515625" style="39" customWidth="1"/>
    <col min="15" max="15" width="17.85546875" style="38" bestFit="1" customWidth="1"/>
    <col min="16" max="21" width="10.7109375" style="39" customWidth="1"/>
    <col min="22" max="16384" width="10.7109375" style="39"/>
  </cols>
  <sheetData>
    <row r="1" spans="1:18" s="46" customFormat="1" ht="12" customHeight="1">
      <c r="A1" s="286" t="s">
        <v>178</v>
      </c>
      <c r="B1" s="287"/>
      <c r="C1" s="287"/>
      <c r="D1" s="287"/>
      <c r="E1" s="287"/>
      <c r="F1" s="45"/>
      <c r="J1" s="47"/>
      <c r="K1" s="251"/>
      <c r="O1" s="48"/>
      <c r="P1" s="49"/>
      <c r="Q1" s="50"/>
    </row>
    <row r="2" spans="1:18" ht="12" customHeight="1">
      <c r="A2" s="288"/>
      <c r="B2" s="288"/>
      <c r="C2" s="288"/>
      <c r="D2" s="288"/>
      <c r="E2" s="288"/>
      <c r="G2" s="8"/>
      <c r="K2" s="39"/>
      <c r="O2" s="52" t="s">
        <v>14</v>
      </c>
      <c r="P2" s="53"/>
      <c r="Q2" s="54"/>
    </row>
    <row r="3" spans="1:18" ht="11.25">
      <c r="A3" s="288"/>
      <c r="B3" s="288"/>
      <c r="C3" s="288"/>
      <c r="D3" s="288"/>
      <c r="E3" s="288"/>
      <c r="G3" s="8" t="s">
        <v>167</v>
      </c>
      <c r="K3" s="39"/>
      <c r="O3" s="280" t="s">
        <v>153</v>
      </c>
      <c r="P3" s="281"/>
      <c r="Q3" s="282"/>
    </row>
    <row r="4" spans="1:18" ht="12" customHeight="1">
      <c r="A4" s="288"/>
      <c r="B4" s="288"/>
      <c r="C4" s="288"/>
      <c r="D4" s="288"/>
      <c r="E4" s="288"/>
      <c r="G4" s="9"/>
      <c r="K4" s="39"/>
      <c r="O4" s="55"/>
      <c r="P4" s="53"/>
      <c r="Q4" s="54"/>
    </row>
    <row r="5" spans="1:18" ht="12" customHeight="1">
      <c r="K5" s="39"/>
      <c r="O5" s="283" t="s">
        <v>154</v>
      </c>
      <c r="P5" s="284"/>
      <c r="Q5" s="285"/>
    </row>
    <row r="6" spans="1:18" ht="12" customHeight="1">
      <c r="G6" s="8" t="s">
        <v>45</v>
      </c>
      <c r="K6" s="39"/>
      <c r="O6" s="272" t="s">
        <v>155</v>
      </c>
      <c r="P6" s="273"/>
      <c r="Q6" s="274"/>
    </row>
    <row r="7" spans="1:18" ht="12" customHeight="1">
      <c r="A7" s="57" t="s">
        <v>53</v>
      </c>
      <c r="B7" s="58"/>
      <c r="C7" s="58"/>
      <c r="D7" s="59"/>
      <c r="E7" s="59"/>
      <c r="F7" s="59"/>
      <c r="G7" s="59"/>
      <c r="H7" s="60"/>
      <c r="I7" s="61"/>
      <c r="J7" s="61"/>
      <c r="K7" s="62" t="s">
        <v>43</v>
      </c>
      <c r="L7" s="8"/>
      <c r="M7" s="8"/>
      <c r="O7" s="272"/>
      <c r="P7" s="273"/>
      <c r="Q7" s="274"/>
    </row>
    <row r="8" spans="1:18" ht="12" customHeight="1">
      <c r="A8" s="11"/>
      <c r="B8" s="12"/>
      <c r="C8" s="12"/>
      <c r="D8" s="63" t="s">
        <v>170</v>
      </c>
      <c r="E8" s="13"/>
      <c r="F8" s="13"/>
      <c r="G8" s="13"/>
      <c r="H8" s="14"/>
      <c r="I8" s="15"/>
      <c r="J8" s="12"/>
      <c r="K8" s="64"/>
      <c r="L8" s="65"/>
      <c r="M8" s="65"/>
      <c r="O8" s="272"/>
      <c r="P8" s="273"/>
      <c r="Q8" s="274"/>
    </row>
    <row r="9" spans="1:18" ht="12" customHeight="1" thickBot="1">
      <c r="A9" s="39"/>
      <c r="D9" s="66"/>
      <c r="E9" s="66"/>
      <c r="F9" s="66"/>
      <c r="G9" s="66"/>
      <c r="H9" s="67"/>
      <c r="I9" s="68"/>
      <c r="J9" s="65"/>
      <c r="K9" s="69" t="s">
        <v>55</v>
      </c>
      <c r="L9" s="70"/>
      <c r="M9" s="70"/>
      <c r="O9" s="275"/>
      <c r="P9" s="276"/>
      <c r="Q9" s="277"/>
    </row>
    <row r="10" spans="1:18" ht="12" customHeight="1">
      <c r="A10" s="56" t="s">
        <v>54</v>
      </c>
      <c r="B10" s="16"/>
      <c r="C10" s="16"/>
      <c r="D10" s="17"/>
      <c r="E10" s="18"/>
      <c r="F10" s="18"/>
      <c r="G10" s="18"/>
      <c r="H10" s="19"/>
      <c r="I10" s="19"/>
      <c r="J10" s="16" t="s">
        <v>9</v>
      </c>
      <c r="K10" s="71"/>
    </row>
    <row r="11" spans="1:18" ht="12" customHeight="1">
      <c r="A11" s="11"/>
      <c r="B11" s="12"/>
      <c r="C11" s="12"/>
      <c r="D11" s="72"/>
      <c r="E11" s="20"/>
      <c r="F11" s="20"/>
      <c r="G11" s="20"/>
      <c r="H11" s="15"/>
      <c r="I11" s="15"/>
      <c r="J11" s="73" t="s">
        <v>42</v>
      </c>
      <c r="K11" s="71"/>
    </row>
    <row r="12" spans="1:18" ht="12" customHeight="1">
      <c r="A12" s="56" t="s">
        <v>56</v>
      </c>
      <c r="D12" s="70"/>
      <c r="E12" s="70"/>
      <c r="F12" s="70"/>
      <c r="G12" s="70"/>
      <c r="H12" s="74"/>
      <c r="I12" s="9" t="s">
        <v>16</v>
      </c>
      <c r="J12" s="75"/>
      <c r="K12" s="76"/>
      <c r="L12" s="65"/>
      <c r="M12" s="65"/>
      <c r="P12" s="279"/>
      <c r="Q12" s="279"/>
    </row>
    <row r="13" spans="1:18" ht="12" customHeight="1">
      <c r="A13" s="56" t="s">
        <v>57</v>
      </c>
      <c r="D13" s="70"/>
      <c r="E13" s="70"/>
      <c r="F13" s="70"/>
      <c r="G13" s="70"/>
      <c r="H13" s="77"/>
      <c r="I13" s="78" t="s">
        <v>58</v>
      </c>
      <c r="J13" s="79"/>
      <c r="K13" s="80" t="s">
        <v>59</v>
      </c>
      <c r="L13" s="9"/>
      <c r="M13" s="9"/>
      <c r="P13" s="8" t="s">
        <v>37</v>
      </c>
      <c r="Q13" s="8" t="s">
        <v>10</v>
      </c>
    </row>
    <row r="14" spans="1:18" ht="12" customHeight="1">
      <c r="B14" s="81"/>
      <c r="C14" s="81"/>
      <c r="D14" s="82"/>
      <c r="E14" s="82"/>
      <c r="F14" s="82"/>
      <c r="G14" s="82"/>
      <c r="H14" s="83" t="s">
        <v>60</v>
      </c>
      <c r="I14" s="84" t="s">
        <v>61</v>
      </c>
      <c r="J14" s="84" t="s">
        <v>62</v>
      </c>
      <c r="K14" s="85"/>
      <c r="L14" s="9"/>
      <c r="M14" s="9"/>
      <c r="P14" s="8" t="s">
        <v>63</v>
      </c>
      <c r="Q14" s="8" t="s">
        <v>11</v>
      </c>
      <c r="R14" s="86" t="s">
        <v>126</v>
      </c>
    </row>
    <row r="15" spans="1:18" ht="12" customHeight="1">
      <c r="A15" s="87">
        <v>1</v>
      </c>
      <c r="B15" s="21"/>
      <c r="C15" s="22"/>
      <c r="D15" s="88">
        <f>D11</f>
        <v>0</v>
      </c>
      <c r="E15" s="89"/>
      <c r="F15" s="89"/>
      <c r="G15" s="89"/>
      <c r="H15" s="64"/>
      <c r="I15" s="64"/>
      <c r="J15" s="64"/>
      <c r="K15" s="90">
        <f>(IF(R15=12, (P15*H15),0)+IF(R15&lt;12, (P15*(I15+J15)),0))</f>
        <v>0</v>
      </c>
      <c r="L15" s="29"/>
      <c r="M15" s="29"/>
      <c r="N15" s="39" t="s">
        <v>20</v>
      </c>
      <c r="O15" s="88">
        <f>D11</f>
        <v>0</v>
      </c>
      <c r="P15" s="91">
        <f>Q15/R15</f>
        <v>0</v>
      </c>
      <c r="Q15" s="92"/>
      <c r="R15" s="93">
        <v>9</v>
      </c>
    </row>
    <row r="16" spans="1:18" ht="12" customHeight="1">
      <c r="A16" s="87">
        <v>2</v>
      </c>
      <c r="B16" s="21"/>
      <c r="C16" s="22"/>
      <c r="D16" s="94"/>
      <c r="E16" s="89"/>
      <c r="F16" s="89"/>
      <c r="G16" s="89"/>
      <c r="H16" s="64"/>
      <c r="I16" s="95"/>
      <c r="J16" s="64"/>
      <c r="K16" s="90">
        <f>(IF(R16=12, (P16*H16),0)+IF(R16&lt;12, (P16*(I16+J16)),0))</f>
        <v>0</v>
      </c>
      <c r="L16" s="29"/>
      <c r="M16" s="29"/>
      <c r="N16" s="39" t="s">
        <v>21</v>
      </c>
      <c r="O16" s="88">
        <f>D16</f>
        <v>0</v>
      </c>
      <c r="P16" s="91">
        <f>Q16/R16</f>
        <v>0</v>
      </c>
      <c r="Q16" s="92"/>
      <c r="R16" s="93">
        <v>9</v>
      </c>
    </row>
    <row r="17" spans="1:18" ht="12" customHeight="1">
      <c r="A17" s="87">
        <v>3</v>
      </c>
      <c r="B17" s="22"/>
      <c r="C17" s="22"/>
      <c r="D17" s="94"/>
      <c r="E17" s="89"/>
      <c r="F17" s="89"/>
      <c r="G17" s="89"/>
      <c r="H17" s="64"/>
      <c r="I17" s="64"/>
      <c r="J17" s="64"/>
      <c r="K17" s="90">
        <f>(IF(R17=12, (P17*H17),0)+IF(R17&lt;12, (P17*(I17+J17)),0))</f>
        <v>0</v>
      </c>
      <c r="L17" s="29"/>
      <c r="M17" s="29"/>
      <c r="N17" s="39" t="s">
        <v>21</v>
      </c>
      <c r="O17" s="88">
        <f>D17</f>
        <v>0</v>
      </c>
      <c r="P17" s="91">
        <f>Q17/R17</f>
        <v>0</v>
      </c>
      <c r="Q17" s="92"/>
      <c r="R17" s="93">
        <v>9</v>
      </c>
    </row>
    <row r="18" spans="1:18" ht="12" customHeight="1">
      <c r="A18" s="87">
        <v>4</v>
      </c>
      <c r="B18" s="22"/>
      <c r="C18" s="22"/>
      <c r="D18" s="94"/>
      <c r="E18" s="89"/>
      <c r="F18" s="89"/>
      <c r="G18" s="96"/>
      <c r="H18" s="64"/>
      <c r="I18" s="64"/>
      <c r="J18" s="64"/>
      <c r="K18" s="90">
        <f>(IF(R18=12, (P18*H18),0)+IF(R18&lt;12, (P18*(I18+J18)),0))</f>
        <v>0</v>
      </c>
      <c r="L18" s="29"/>
      <c r="M18" s="29"/>
      <c r="N18" s="39" t="s">
        <v>21</v>
      </c>
      <c r="O18" s="88">
        <f t="shared" ref="O18:O24" si="0">D18</f>
        <v>0</v>
      </c>
      <c r="P18" s="91">
        <f t="shared" ref="P18:P24" si="1">Q18/R18</f>
        <v>0</v>
      </c>
      <c r="Q18" s="92"/>
      <c r="R18" s="93">
        <v>9</v>
      </c>
    </row>
    <row r="19" spans="1:18" ht="12" customHeight="1">
      <c r="A19" s="87">
        <v>5</v>
      </c>
      <c r="B19" s="22"/>
      <c r="C19" s="22"/>
      <c r="D19" s="94"/>
      <c r="E19" s="89"/>
      <c r="F19" s="89"/>
      <c r="G19" s="97"/>
      <c r="H19" s="64"/>
      <c r="I19" s="64"/>
      <c r="J19" s="64"/>
      <c r="K19" s="90">
        <f t="shared" ref="K19:K24" si="2">(IF(R19=12, (P19*H19),0)+IF(R19&lt;12, (P19*(I19+J19)),0))</f>
        <v>0</v>
      </c>
      <c r="L19" s="29"/>
      <c r="M19" s="29"/>
      <c r="N19" s="39" t="s">
        <v>21</v>
      </c>
      <c r="O19" s="88">
        <f t="shared" si="0"/>
        <v>0</v>
      </c>
      <c r="P19" s="91">
        <f t="shared" si="1"/>
        <v>0</v>
      </c>
      <c r="Q19" s="92"/>
      <c r="R19" s="93">
        <v>9</v>
      </c>
    </row>
    <row r="20" spans="1:18" ht="12" customHeight="1">
      <c r="A20" s="87">
        <v>6</v>
      </c>
      <c r="B20" s="22"/>
      <c r="C20" s="22"/>
      <c r="D20" s="94"/>
      <c r="E20" s="89"/>
      <c r="F20" s="89"/>
      <c r="G20" s="97"/>
      <c r="H20" s="64"/>
      <c r="I20" s="64"/>
      <c r="J20" s="64"/>
      <c r="K20" s="90">
        <f t="shared" si="2"/>
        <v>0</v>
      </c>
      <c r="L20" s="29"/>
      <c r="M20" s="29"/>
      <c r="N20" s="39" t="s">
        <v>21</v>
      </c>
      <c r="O20" s="88">
        <f t="shared" si="0"/>
        <v>0</v>
      </c>
      <c r="P20" s="91">
        <f t="shared" si="1"/>
        <v>0</v>
      </c>
      <c r="Q20" s="92"/>
      <c r="R20" s="93">
        <v>9</v>
      </c>
    </row>
    <row r="21" spans="1:18" ht="12" customHeight="1">
      <c r="A21" s="87">
        <v>7</v>
      </c>
      <c r="B21" s="22"/>
      <c r="C21" s="22"/>
      <c r="D21" s="94"/>
      <c r="E21" s="89"/>
      <c r="F21" s="89"/>
      <c r="G21" s="97"/>
      <c r="H21" s="64"/>
      <c r="I21" s="64"/>
      <c r="J21" s="64"/>
      <c r="K21" s="90">
        <f t="shared" si="2"/>
        <v>0</v>
      </c>
      <c r="L21" s="29"/>
      <c r="M21" s="29"/>
      <c r="N21" s="39" t="s">
        <v>21</v>
      </c>
      <c r="O21" s="88">
        <f t="shared" si="0"/>
        <v>0</v>
      </c>
      <c r="P21" s="91">
        <f t="shared" si="1"/>
        <v>0</v>
      </c>
      <c r="Q21" s="92"/>
      <c r="R21" s="93">
        <v>9</v>
      </c>
    </row>
    <row r="22" spans="1:18" ht="12" customHeight="1">
      <c r="A22" s="87">
        <v>8</v>
      </c>
      <c r="B22" s="22"/>
      <c r="C22" s="22"/>
      <c r="D22" s="94"/>
      <c r="E22" s="89"/>
      <c r="F22" s="89"/>
      <c r="G22" s="97"/>
      <c r="H22" s="64"/>
      <c r="I22" s="64"/>
      <c r="J22" s="64"/>
      <c r="K22" s="90">
        <f t="shared" si="2"/>
        <v>0</v>
      </c>
      <c r="L22" s="29"/>
      <c r="M22" s="29"/>
      <c r="N22" s="39" t="s">
        <v>21</v>
      </c>
      <c r="O22" s="88">
        <f t="shared" si="0"/>
        <v>0</v>
      </c>
      <c r="P22" s="91">
        <f t="shared" si="1"/>
        <v>0</v>
      </c>
      <c r="Q22" s="92"/>
      <c r="R22" s="93">
        <v>9</v>
      </c>
    </row>
    <row r="23" spans="1:18" ht="12" customHeight="1">
      <c r="A23" s="87">
        <v>9</v>
      </c>
      <c r="B23" s="22"/>
      <c r="C23" s="22"/>
      <c r="D23" s="94"/>
      <c r="E23" s="89"/>
      <c r="F23" s="89"/>
      <c r="G23" s="97"/>
      <c r="H23" s="64"/>
      <c r="I23" s="64"/>
      <c r="J23" s="64"/>
      <c r="K23" s="90">
        <f t="shared" si="2"/>
        <v>0</v>
      </c>
      <c r="L23" s="29"/>
      <c r="M23" s="29"/>
      <c r="N23" s="39" t="s">
        <v>21</v>
      </c>
      <c r="O23" s="88">
        <f t="shared" si="0"/>
        <v>0</v>
      </c>
      <c r="P23" s="91">
        <f t="shared" si="1"/>
        <v>0</v>
      </c>
      <c r="Q23" s="92"/>
      <c r="R23" s="93">
        <v>9</v>
      </c>
    </row>
    <row r="24" spans="1:18" ht="12" customHeight="1">
      <c r="A24" s="87">
        <v>10</v>
      </c>
      <c r="B24" s="22"/>
      <c r="C24" s="22"/>
      <c r="D24" s="94"/>
      <c r="E24" s="89"/>
      <c r="F24" s="89"/>
      <c r="G24" s="97"/>
      <c r="H24" s="64"/>
      <c r="I24" s="64"/>
      <c r="J24" s="64"/>
      <c r="K24" s="90">
        <f t="shared" si="2"/>
        <v>0</v>
      </c>
      <c r="L24" s="29"/>
      <c r="M24" s="29"/>
      <c r="N24" s="39" t="s">
        <v>21</v>
      </c>
      <c r="O24" s="88">
        <f t="shared" si="0"/>
        <v>0</v>
      </c>
      <c r="P24" s="91">
        <f t="shared" si="1"/>
        <v>0</v>
      </c>
      <c r="Q24" s="92"/>
      <c r="R24" s="93">
        <v>9</v>
      </c>
    </row>
    <row r="25" spans="1:18" ht="12" customHeight="1">
      <c r="A25" s="87"/>
      <c r="B25" s="22"/>
      <c r="C25" s="22"/>
      <c r="D25" s="23" t="s">
        <v>52</v>
      </c>
      <c r="E25" s="89"/>
      <c r="F25" s="89"/>
      <c r="G25" s="97"/>
      <c r="H25" s="64"/>
      <c r="I25" s="98"/>
      <c r="J25" s="98"/>
      <c r="K25" s="90">
        <f>((H25)*P25)</f>
        <v>0</v>
      </c>
      <c r="L25" s="29"/>
      <c r="M25" s="29"/>
      <c r="O25" s="23" t="s">
        <v>38</v>
      </c>
      <c r="P25" s="91">
        <f t="shared" ref="P25:P32" si="3">Q25/12</f>
        <v>0</v>
      </c>
      <c r="Q25" s="92"/>
      <c r="R25" s="99"/>
    </row>
    <row r="26" spans="1:18" ht="12" customHeight="1">
      <c r="A26" s="87"/>
      <c r="B26" s="22"/>
      <c r="C26" s="22"/>
      <c r="D26" s="23" t="s">
        <v>52</v>
      </c>
      <c r="E26" s="89"/>
      <c r="F26" s="89"/>
      <c r="G26" s="100"/>
      <c r="H26" s="64"/>
      <c r="I26" s="98"/>
      <c r="J26" s="98"/>
      <c r="K26" s="90">
        <f>((H26)*P26)</f>
        <v>0</v>
      </c>
      <c r="L26" s="29"/>
      <c r="M26" s="29"/>
      <c r="O26" s="23" t="s">
        <v>38</v>
      </c>
      <c r="P26" s="91">
        <f t="shared" si="3"/>
        <v>0</v>
      </c>
      <c r="Q26" s="92"/>
      <c r="R26" s="99"/>
    </row>
    <row r="27" spans="1:18" ht="12" customHeight="1">
      <c r="A27" s="87"/>
      <c r="B27" s="22"/>
      <c r="C27" s="22"/>
      <c r="D27" s="23" t="s">
        <v>52</v>
      </c>
      <c r="E27" s="89"/>
      <c r="F27" s="89"/>
      <c r="G27" s="97"/>
      <c r="H27" s="64"/>
      <c r="I27" s="98"/>
      <c r="J27" s="98"/>
      <c r="K27" s="90">
        <f>((H27)*P27)</f>
        <v>0</v>
      </c>
      <c r="L27" s="29"/>
      <c r="M27" s="29"/>
      <c r="O27" s="23" t="s">
        <v>38</v>
      </c>
      <c r="P27" s="91">
        <f>Q27/12</f>
        <v>0</v>
      </c>
      <c r="Q27" s="92"/>
      <c r="R27" s="99"/>
    </row>
    <row r="28" spans="1:18" ht="12" customHeight="1" thickBot="1">
      <c r="A28" s="87"/>
      <c r="B28" s="22"/>
      <c r="C28" s="22"/>
      <c r="D28" s="23" t="s">
        <v>52</v>
      </c>
      <c r="E28" s="89"/>
      <c r="F28" s="89"/>
      <c r="G28" s="97"/>
      <c r="H28" s="64"/>
      <c r="I28" s="98"/>
      <c r="J28" s="98"/>
      <c r="K28" s="90">
        <f>((H28)*P28)</f>
        <v>0</v>
      </c>
      <c r="L28" s="29"/>
      <c r="M28" s="29"/>
      <c r="O28" s="23" t="s">
        <v>38</v>
      </c>
      <c r="P28" s="91">
        <f>Q28/12</f>
        <v>0</v>
      </c>
      <c r="Q28" s="92"/>
      <c r="R28" s="99"/>
    </row>
    <row r="29" spans="1:18" ht="12" customHeight="1" thickBot="1">
      <c r="A29" s="101">
        <v>11</v>
      </c>
      <c r="B29" s="24"/>
      <c r="C29" s="58" t="s">
        <v>66</v>
      </c>
      <c r="D29" s="102"/>
      <c r="E29" s="102"/>
      <c r="F29" s="102"/>
      <c r="G29" s="102"/>
      <c r="H29" s="64"/>
      <c r="I29" s="98"/>
      <c r="J29" s="98"/>
      <c r="K29" s="90">
        <f>P30*H29</f>
        <v>0</v>
      </c>
      <c r="L29" s="29"/>
      <c r="M29" s="29"/>
      <c r="O29" s="38" t="s">
        <v>64</v>
      </c>
      <c r="P29" s="91">
        <f t="shared" si="3"/>
        <v>0</v>
      </c>
      <c r="Q29" s="92"/>
      <c r="R29" s="99"/>
    </row>
    <row r="30" spans="1:18" ht="12" customHeight="1">
      <c r="A30" s="87">
        <v>12</v>
      </c>
      <c r="B30" s="66" t="s">
        <v>67</v>
      </c>
      <c r="C30" s="25"/>
      <c r="D30" s="102" t="s">
        <v>68</v>
      </c>
      <c r="E30" s="102"/>
      <c r="F30" s="102"/>
      <c r="G30" s="102"/>
      <c r="H30" s="103">
        <f>SUM(H15:H29)</f>
        <v>0</v>
      </c>
      <c r="I30" s="103">
        <f>SUM(I15:I29)</f>
        <v>0</v>
      </c>
      <c r="J30" s="103">
        <f>SUM(J15:J29)</f>
        <v>0</v>
      </c>
      <c r="K30" s="90">
        <f>SUM(K15:K29)</f>
        <v>0</v>
      </c>
      <c r="L30" s="34"/>
      <c r="M30" s="34"/>
      <c r="O30" s="38" t="s">
        <v>5</v>
      </c>
      <c r="P30" s="91">
        <f t="shared" si="3"/>
        <v>0</v>
      </c>
      <c r="Q30" s="92"/>
      <c r="R30" s="99"/>
    </row>
    <row r="31" spans="1:18" ht="12" customHeight="1" thickBot="1">
      <c r="A31" s="101" t="s">
        <v>69</v>
      </c>
      <c r="B31" s="58" t="s">
        <v>70</v>
      </c>
      <c r="C31" s="58"/>
      <c r="D31" s="102"/>
      <c r="E31" s="102"/>
      <c r="F31" s="102"/>
      <c r="G31" s="102"/>
      <c r="H31" s="104"/>
      <c r="I31" s="104"/>
      <c r="J31" s="104"/>
      <c r="K31" s="104"/>
      <c r="L31" s="34"/>
      <c r="M31" s="34"/>
      <c r="O31" s="38" t="s">
        <v>6</v>
      </c>
      <c r="P31" s="91">
        <f t="shared" si="3"/>
        <v>0</v>
      </c>
      <c r="Q31" s="92"/>
      <c r="R31" s="99"/>
    </row>
    <row r="32" spans="1:18" ht="12" customHeight="1" thickBot="1">
      <c r="A32" s="101" t="s">
        <v>8</v>
      </c>
      <c r="B32" s="26"/>
      <c r="C32" s="58" t="s">
        <v>152</v>
      </c>
      <c r="D32" s="105"/>
      <c r="E32" s="102"/>
      <c r="F32" s="102"/>
      <c r="G32" s="102"/>
      <c r="H32" s="64"/>
      <c r="I32" s="98"/>
      <c r="J32" s="98"/>
      <c r="K32" s="90"/>
      <c r="L32" s="29"/>
      <c r="M32" s="29"/>
      <c r="O32" s="38" t="s">
        <v>18</v>
      </c>
      <c r="P32" s="91">
        <f t="shared" si="3"/>
        <v>0</v>
      </c>
      <c r="Q32" s="92"/>
      <c r="R32" s="99"/>
    </row>
    <row r="33" spans="1:18" ht="12" customHeight="1" thickBot="1">
      <c r="A33" s="101" t="s">
        <v>74</v>
      </c>
      <c r="B33" s="27"/>
      <c r="C33" s="58" t="s">
        <v>75</v>
      </c>
      <c r="D33" s="70"/>
      <c r="E33" s="102"/>
      <c r="F33" s="61"/>
      <c r="G33" s="61"/>
      <c r="H33" s="64"/>
      <c r="I33" s="98"/>
      <c r="J33" s="98"/>
      <c r="K33" s="90">
        <f>(P31*H33)*B33</f>
        <v>0</v>
      </c>
      <c r="L33" s="29"/>
      <c r="M33" s="29"/>
    </row>
    <row r="34" spans="1:18" ht="12" customHeight="1" thickBot="1">
      <c r="A34" s="101">
        <v>1</v>
      </c>
      <c r="B34" s="27"/>
      <c r="C34" s="58" t="s">
        <v>77</v>
      </c>
      <c r="D34" s="102"/>
      <c r="E34" s="102"/>
      <c r="F34" s="106">
        <f>Q29/12</f>
        <v>0</v>
      </c>
      <c r="G34" s="28" t="s">
        <v>12</v>
      </c>
      <c r="H34" s="64"/>
      <c r="I34" s="64"/>
      <c r="J34" s="64"/>
      <c r="K34" s="90">
        <f>B34*F34*H34</f>
        <v>0</v>
      </c>
      <c r="L34" s="29"/>
      <c r="M34" s="29"/>
    </row>
    <row r="35" spans="1:18" ht="12" customHeight="1" thickBot="1">
      <c r="A35" s="101" t="s">
        <v>78</v>
      </c>
      <c r="B35" s="26"/>
      <c r="C35" s="58" t="s">
        <v>79</v>
      </c>
      <c r="D35" s="102"/>
      <c r="E35" s="102"/>
      <c r="F35" s="70"/>
      <c r="G35" s="102"/>
      <c r="H35" s="64"/>
      <c r="I35" s="107" t="s">
        <v>39</v>
      </c>
      <c r="J35" s="107">
        <v>0</v>
      </c>
      <c r="K35" s="90">
        <f>B35*(Rates!B22*Rates!B23)*'YR 1'!H35</f>
        <v>0</v>
      </c>
      <c r="L35" s="29"/>
      <c r="M35" s="29"/>
      <c r="O35" s="29"/>
      <c r="P35" s="30" t="s">
        <v>73</v>
      </c>
      <c r="Q35" s="9"/>
    </row>
    <row r="36" spans="1:18" ht="12" customHeight="1" thickBot="1">
      <c r="A36" s="101" t="s">
        <v>80</v>
      </c>
      <c r="B36" s="26"/>
      <c r="C36" s="58" t="s">
        <v>81</v>
      </c>
      <c r="D36" s="102"/>
      <c r="E36" s="102"/>
      <c r="F36" s="102"/>
      <c r="G36" s="102"/>
      <c r="H36" s="64"/>
      <c r="I36" s="107" t="s">
        <v>19</v>
      </c>
      <c r="J36" s="107"/>
      <c r="K36" s="90">
        <f>Q32/12*B36*H36</f>
        <v>0</v>
      </c>
      <c r="L36" s="29"/>
      <c r="M36" s="29"/>
      <c r="N36" s="39" t="s">
        <v>20</v>
      </c>
      <c r="O36" s="239">
        <f>D11</f>
        <v>0</v>
      </c>
      <c r="P36" s="90">
        <f>IF(R15&gt;9, (H15*Rates!B13+P15*H15*Rates!B4), ((I15*P15)*Rates!B4)+(I15*Rates!B12)+((J15*P15)*Rates!B4))</f>
        <v>0</v>
      </c>
      <c r="R36" s="108"/>
    </row>
    <row r="37" spans="1:18" ht="12" customHeight="1">
      <c r="A37" s="101" t="s">
        <v>65</v>
      </c>
      <c r="B37" s="31"/>
      <c r="C37" s="58" t="s">
        <v>82</v>
      </c>
      <c r="D37" s="63" t="s">
        <v>170</v>
      </c>
      <c r="E37" s="102"/>
      <c r="F37" s="102"/>
      <c r="G37" s="102"/>
      <c r="H37" s="109"/>
      <c r="I37" s="110"/>
      <c r="J37" s="58"/>
      <c r="K37" s="90">
        <f>(P30*H37)*B37</f>
        <v>0</v>
      </c>
      <c r="L37" s="29"/>
      <c r="M37" s="29"/>
      <c r="N37" s="39" t="s">
        <v>21</v>
      </c>
      <c r="O37" s="239">
        <f>D16</f>
        <v>0</v>
      </c>
      <c r="P37" s="90">
        <f>IF(R16&gt;9, (H16*Rates!B13+P16*H16*Rates!B4), ((I16*P16)*Rates!B4)+(I16*Rates!B12)+((J16*P16)*Rates!B4))</f>
        <v>0</v>
      </c>
      <c r="R37" s="108"/>
    </row>
    <row r="38" spans="1:18" ht="12" customHeight="1">
      <c r="A38" s="101"/>
      <c r="B38" s="58" t="s">
        <v>83</v>
      </c>
      <c r="C38" s="58"/>
      <c r="D38" s="102"/>
      <c r="E38" s="102"/>
      <c r="F38" s="102"/>
      <c r="G38" s="102"/>
      <c r="H38" s="111"/>
      <c r="I38" s="110"/>
      <c r="J38" s="58"/>
      <c r="K38" s="90">
        <f>SUM(K30:K37)</f>
        <v>0</v>
      </c>
      <c r="L38" s="34"/>
      <c r="M38" s="34"/>
      <c r="N38" s="39" t="s">
        <v>21</v>
      </c>
      <c r="O38" s="239">
        <f t="shared" ref="O38:O45" si="4">D17</f>
        <v>0</v>
      </c>
      <c r="P38" s="90">
        <f>IF(R17&gt;9, (H17*Rates!B13+P17*H17*Rates!B4), ((I17*P17)*Rates!B4)+(I17*Rates!B12)+((J17*P17)*Rates!B4))</f>
        <v>0</v>
      </c>
      <c r="R38" s="108"/>
    </row>
    <row r="39" spans="1:18" ht="12" customHeight="1">
      <c r="A39" s="101" t="s">
        <v>84</v>
      </c>
      <c r="B39" s="58" t="s">
        <v>85</v>
      </c>
      <c r="C39" s="58"/>
      <c r="D39" s="59"/>
      <c r="E39" s="59"/>
      <c r="F39" s="32"/>
      <c r="G39" s="32"/>
      <c r="H39" s="58"/>
      <c r="I39" s="110"/>
      <c r="J39" s="58"/>
      <c r="K39" s="90">
        <f>P55</f>
        <v>0</v>
      </c>
      <c r="L39" s="29"/>
      <c r="M39" s="29"/>
      <c r="N39" s="39" t="s">
        <v>21</v>
      </c>
      <c r="O39" s="239">
        <f t="shared" si="4"/>
        <v>0</v>
      </c>
      <c r="P39" s="90">
        <f>IF(R18&gt;9, (H18*Rates!B13+P18*H18*Rates!B4), ((I18*P18)*Rates!B4)+(I18*Rates!B12)+((J18*P18)*Rates!B4))</f>
        <v>0</v>
      </c>
      <c r="R39" s="108"/>
    </row>
    <row r="40" spans="1:18" ht="12" customHeight="1">
      <c r="A40" s="112"/>
      <c r="B40" s="113" t="s">
        <v>86</v>
      </c>
      <c r="C40" s="114"/>
      <c r="D40" s="115"/>
      <c r="E40" s="115"/>
      <c r="F40" s="115"/>
      <c r="G40" s="115"/>
      <c r="H40" s="114"/>
      <c r="I40" s="114"/>
      <c r="J40" s="114"/>
      <c r="K40" s="90">
        <f>SUM(K38:K39)</f>
        <v>0</v>
      </c>
      <c r="L40" s="34"/>
      <c r="M40" s="34"/>
      <c r="N40" s="39" t="s">
        <v>21</v>
      </c>
      <c r="O40" s="239">
        <f t="shared" si="4"/>
        <v>0</v>
      </c>
      <c r="P40" s="90">
        <f>IF(R19&gt;9, (H19*Rates!B13+P19*H19*Rates!B4), ((I19*P19)*Rates!B4)+(I19*Rates!B12)+((J19*P19)*Rates!B4))</f>
        <v>0</v>
      </c>
      <c r="R40" s="108"/>
    </row>
    <row r="41" spans="1:18" ht="12" customHeight="1">
      <c r="A41" s="56" t="s">
        <v>87</v>
      </c>
      <c r="B41" s="39" t="s">
        <v>88</v>
      </c>
      <c r="D41" s="66"/>
      <c r="E41" s="66"/>
      <c r="F41" s="66"/>
      <c r="G41" s="66"/>
      <c r="I41" s="116"/>
      <c r="J41" s="39"/>
      <c r="K41" s="104"/>
      <c r="L41" s="34"/>
      <c r="M41" s="34"/>
      <c r="N41" s="39" t="s">
        <v>21</v>
      </c>
      <c r="O41" s="239">
        <f t="shared" si="4"/>
        <v>0</v>
      </c>
      <c r="P41" s="90">
        <f>IF(R20&gt;9, (H20*Rates!B13+P20*H20*Rates!B4), ((I20*P20)*Rates!B4)+(I20*Rates!B12)+((J20*P20)*Rates!B4))</f>
        <v>0</v>
      </c>
      <c r="R41" s="108"/>
    </row>
    <row r="42" spans="1:18" ht="12" customHeight="1">
      <c r="A42" s="33"/>
      <c r="B42" s="16"/>
      <c r="C42" s="16"/>
      <c r="D42" s="18" t="s">
        <v>3</v>
      </c>
      <c r="E42" s="18"/>
      <c r="F42" s="18"/>
      <c r="G42" s="18" t="s">
        <v>4</v>
      </c>
      <c r="H42" s="16"/>
      <c r="I42" s="19"/>
      <c r="J42" s="16"/>
      <c r="K42" s="104"/>
      <c r="L42" s="34"/>
      <c r="M42" s="34"/>
      <c r="N42" s="39" t="s">
        <v>21</v>
      </c>
      <c r="O42" s="239">
        <f t="shared" si="4"/>
        <v>0</v>
      </c>
      <c r="P42" s="90">
        <f>IF(R21&gt;9, (H21*Rates!B13+P21*H21*Rates!B4), ((I21*P21)*Rates!B4)+(I21*Rates!B12)+((J21*P21)*Rates!B4))</f>
        <v>0</v>
      </c>
      <c r="R42" s="108"/>
    </row>
    <row r="43" spans="1:18" ht="12" customHeight="1">
      <c r="A43" s="33"/>
      <c r="B43" s="16"/>
      <c r="C43" s="16"/>
      <c r="D43" s="93"/>
      <c r="E43" s="18"/>
      <c r="F43" s="39"/>
      <c r="G43" s="92"/>
      <c r="H43" s="117" t="s">
        <v>2</v>
      </c>
      <c r="I43" s="19"/>
      <c r="J43" s="16"/>
      <c r="K43" s="104"/>
      <c r="L43" s="34"/>
      <c r="M43" s="34"/>
      <c r="N43" s="39" t="s">
        <v>21</v>
      </c>
      <c r="O43" s="239">
        <f t="shared" si="4"/>
        <v>0</v>
      </c>
      <c r="P43" s="90">
        <f>IF(R22&gt;9, (H22*Rates!B13+P22*H22*Rates!B4), ((I22*P22)*Rates!B4)+(I22*Rates!B12)+((J22*P22)*Rates!B4))</f>
        <v>0</v>
      </c>
      <c r="R43" s="108"/>
    </row>
    <row r="44" spans="1:18" ht="12" customHeight="1">
      <c r="A44" s="33"/>
      <c r="B44" s="16"/>
      <c r="C44" s="16"/>
      <c r="D44" s="93"/>
      <c r="E44" s="31"/>
      <c r="F44" s="31"/>
      <c r="G44" s="92"/>
      <c r="H44" s="18"/>
      <c r="I44" s="18"/>
      <c r="J44" s="18"/>
      <c r="K44" s="104"/>
      <c r="L44" s="34"/>
      <c r="M44" s="34"/>
      <c r="N44" s="39" t="s">
        <v>21</v>
      </c>
      <c r="O44" s="239">
        <f t="shared" si="4"/>
        <v>0</v>
      </c>
      <c r="P44" s="90">
        <f>IF(R23&gt;9, (H23*Rates!B13+P23*H23*Rates!B4), ((I23*P23)*Rates!B4)+(I23*Rates!B12)+((J23*P23)*Rates!B4))</f>
        <v>0</v>
      </c>
      <c r="R44" s="108"/>
    </row>
    <row r="45" spans="1:18" ht="12" customHeight="1">
      <c r="A45" s="33"/>
      <c r="B45" s="16"/>
      <c r="C45" s="16"/>
      <c r="D45" s="93"/>
      <c r="E45" s="31"/>
      <c r="F45" s="31"/>
      <c r="G45" s="92"/>
      <c r="H45" s="18"/>
      <c r="I45" s="18"/>
      <c r="J45" s="18"/>
      <c r="K45" s="104"/>
      <c r="L45" s="34"/>
      <c r="M45" s="34"/>
      <c r="N45" s="39" t="s">
        <v>21</v>
      </c>
      <c r="O45" s="239">
        <f t="shared" si="4"/>
        <v>0</v>
      </c>
      <c r="P45" s="90">
        <f>IF(R24&gt;9, (H24*Rates!B13+P24*H24*Rates!B4), ((I24*P24)*Rates!B4)+(I24*Rates!B12)+((J24*P24)*Rates!B4))</f>
        <v>0</v>
      </c>
    </row>
    <row r="46" spans="1:18" ht="12" customHeight="1">
      <c r="A46" s="33"/>
      <c r="B46" s="16"/>
      <c r="C46" s="16"/>
      <c r="D46" s="93"/>
      <c r="E46" s="18"/>
      <c r="F46" s="18"/>
      <c r="G46" s="92"/>
      <c r="H46" s="18"/>
      <c r="I46" s="18"/>
      <c r="J46" s="18"/>
      <c r="K46" s="104"/>
      <c r="L46" s="34"/>
      <c r="M46" s="34"/>
      <c r="O46" s="38" t="str">
        <f>O25</f>
        <v>PostDocs W/Benefit</v>
      </c>
      <c r="P46" s="90">
        <f>(P25*H25)*Rates!B4+(H25*Rates!B13)</f>
        <v>0</v>
      </c>
      <c r="Q46" s="34">
        <f>SUM(Q36:Q45)</f>
        <v>0</v>
      </c>
    </row>
    <row r="47" spans="1:18" ht="12" customHeight="1">
      <c r="A47" s="118"/>
      <c r="B47" s="119" t="s">
        <v>89</v>
      </c>
      <c r="C47" s="81"/>
      <c r="D47" s="120"/>
      <c r="E47" s="120"/>
      <c r="F47" s="120"/>
      <c r="G47" s="35"/>
      <c r="H47" s="120"/>
      <c r="I47" s="120"/>
      <c r="J47" s="120"/>
      <c r="K47" s="106">
        <f>G43+G44+G45+G46</f>
        <v>0</v>
      </c>
      <c r="L47" s="29"/>
      <c r="M47" s="29"/>
      <c r="O47" s="38" t="str">
        <f>O26</f>
        <v>PostDocs W/Benefit</v>
      </c>
      <c r="P47" s="90">
        <f>(P26*H26)*Rates!B4+(H26*Rates!B13)</f>
        <v>0</v>
      </c>
    </row>
    <row r="48" spans="1:18" ht="12" customHeight="1">
      <c r="A48" s="112" t="s">
        <v>90</v>
      </c>
      <c r="B48" s="114" t="s">
        <v>91</v>
      </c>
      <c r="C48" s="114"/>
      <c r="D48" s="105"/>
      <c r="E48" s="105"/>
      <c r="F48" s="105" t="s">
        <v>92</v>
      </c>
      <c r="G48" s="115"/>
      <c r="H48" s="115"/>
      <c r="I48" s="81"/>
      <c r="J48" s="114"/>
      <c r="K48" s="121"/>
      <c r="L48" s="29"/>
      <c r="M48" s="29"/>
      <c r="O48" s="38" t="str">
        <f>O27</f>
        <v>PostDocs W/Benefit</v>
      </c>
      <c r="P48" s="90">
        <f>(P27*H27)*Rates!B4+(H27*Rates!B13)</f>
        <v>0</v>
      </c>
    </row>
    <row r="49" spans="1:16" ht="12" customHeight="1">
      <c r="D49" s="70"/>
      <c r="E49" s="70"/>
      <c r="F49" s="82" t="s">
        <v>93</v>
      </c>
      <c r="G49" s="82"/>
      <c r="H49" s="120"/>
      <c r="I49" s="120"/>
      <c r="J49" s="120"/>
      <c r="K49" s="121"/>
      <c r="L49" s="29"/>
      <c r="M49" s="29"/>
      <c r="O49" s="38" t="str">
        <f>O28</f>
        <v>PostDocs W/Benefit</v>
      </c>
      <c r="P49" s="90">
        <f>(P28*H28)*Rates!B4+(H28*Rates!B13)</f>
        <v>0</v>
      </c>
    </row>
    <row r="50" spans="1:16" ht="12" customHeight="1">
      <c r="A50" s="33"/>
      <c r="B50" s="16"/>
      <c r="C50" s="16"/>
      <c r="D50" s="31"/>
      <c r="E50" s="31"/>
      <c r="F50" s="31"/>
      <c r="G50" s="31"/>
      <c r="H50" s="18"/>
      <c r="I50" s="18"/>
      <c r="J50" s="18"/>
      <c r="K50" s="122"/>
      <c r="L50" s="34"/>
      <c r="M50" s="34"/>
      <c r="O50" s="38" t="s">
        <v>7</v>
      </c>
      <c r="P50" s="90">
        <f>(K34*Rates!B5)</f>
        <v>0</v>
      </c>
    </row>
    <row r="51" spans="1:16" ht="12" customHeight="1">
      <c r="A51" s="118"/>
      <c r="B51" s="119" t="s">
        <v>94</v>
      </c>
      <c r="C51" s="81"/>
      <c r="D51" s="82"/>
      <c r="E51" s="82"/>
      <c r="F51" s="81"/>
      <c r="G51" s="82"/>
      <c r="H51" s="81"/>
      <c r="I51" s="120"/>
      <c r="J51" s="120"/>
      <c r="K51" s="106">
        <f>SUM(K48:K49)</f>
        <v>0</v>
      </c>
      <c r="L51" s="34"/>
      <c r="M51" s="34"/>
      <c r="O51" s="38" t="s">
        <v>151</v>
      </c>
      <c r="P51" s="90">
        <f>(K35*Rates!B7)</f>
        <v>0</v>
      </c>
    </row>
    <row r="52" spans="1:16" ht="12" customHeight="1">
      <c r="A52" s="56" t="s">
        <v>95</v>
      </c>
      <c r="B52" s="39" t="s">
        <v>96</v>
      </c>
      <c r="D52" s="66"/>
      <c r="E52" s="66"/>
      <c r="F52" s="66"/>
      <c r="G52" s="66"/>
      <c r="H52" s="66"/>
      <c r="I52" s="66"/>
      <c r="J52" s="66"/>
      <c r="K52" s="104"/>
      <c r="L52" s="34"/>
      <c r="M52" s="34"/>
      <c r="O52" s="38" t="s">
        <v>5</v>
      </c>
      <c r="P52" s="90">
        <f>K37*Rates!B4</f>
        <v>0</v>
      </c>
    </row>
    <row r="53" spans="1:16" ht="12" customHeight="1">
      <c r="B53" s="123">
        <v>1</v>
      </c>
      <c r="C53" s="39" t="s">
        <v>97</v>
      </c>
      <c r="D53" s="66"/>
      <c r="E53" s="66"/>
      <c r="F53" s="124"/>
      <c r="G53" s="66"/>
      <c r="I53" s="116"/>
      <c r="J53" s="39"/>
      <c r="K53" s="121"/>
      <c r="L53" s="29"/>
      <c r="M53" s="29"/>
      <c r="O53" s="39" t="s">
        <v>6</v>
      </c>
      <c r="P53" s="90">
        <f>(K33*Rates!B4)+(H33*Rates!B13)*B33</f>
        <v>0</v>
      </c>
    </row>
    <row r="54" spans="1:16" ht="12" customHeight="1">
      <c r="B54" s="123">
        <v>2</v>
      </c>
      <c r="C54" s="39" t="s">
        <v>98</v>
      </c>
      <c r="D54" s="66"/>
      <c r="E54" s="66"/>
      <c r="F54" s="124"/>
      <c r="G54" s="66"/>
      <c r="I54" s="116"/>
      <c r="J54" s="39"/>
      <c r="K54" s="121"/>
      <c r="L54" s="29"/>
      <c r="M54" s="29"/>
      <c r="O54" s="38" t="s">
        <v>18</v>
      </c>
      <c r="P54" s="90">
        <f>(K36*Rates!B4)+(H36*Rates!B13)</f>
        <v>0</v>
      </c>
    </row>
    <row r="55" spans="1:16" ht="12" customHeight="1">
      <c r="B55" s="123">
        <v>3</v>
      </c>
      <c r="C55" s="39" t="s">
        <v>99</v>
      </c>
      <c r="D55" s="70"/>
      <c r="E55" s="70"/>
      <c r="F55" s="124"/>
      <c r="G55" s="70"/>
      <c r="I55" s="116"/>
      <c r="J55" s="39"/>
      <c r="K55" s="121"/>
      <c r="L55" s="29"/>
      <c r="M55" s="29"/>
      <c r="O55" s="36" t="s">
        <v>13</v>
      </c>
      <c r="P55" s="34">
        <f>SUM(P36:P54)</f>
        <v>0</v>
      </c>
    </row>
    <row r="56" spans="1:16" ht="12" customHeight="1" thickBot="1">
      <c r="B56" s="123">
        <v>4</v>
      </c>
      <c r="C56" s="39" t="s">
        <v>100</v>
      </c>
      <c r="D56" s="70"/>
      <c r="E56" s="70"/>
      <c r="F56" s="124"/>
      <c r="G56" s="70"/>
      <c r="I56" s="116"/>
      <c r="J56" s="39"/>
      <c r="K56" s="121"/>
      <c r="L56" s="29"/>
      <c r="M56" s="29"/>
    </row>
    <row r="57" spans="1:16" ht="12" customHeight="1" thickBot="1">
      <c r="A57" s="112"/>
      <c r="B57" s="113" t="s">
        <v>101</v>
      </c>
      <c r="C57" s="114"/>
      <c r="D57" s="105"/>
      <c r="E57" s="245">
        <v>0</v>
      </c>
      <c r="F57" s="105"/>
      <c r="G57" s="105" t="s">
        <v>103</v>
      </c>
      <c r="H57" s="114"/>
      <c r="I57" s="125"/>
      <c r="J57" s="114"/>
      <c r="K57" s="106">
        <f>SUM(K53:K56)</f>
        <v>0</v>
      </c>
      <c r="L57" s="34"/>
      <c r="M57" s="34"/>
    </row>
    <row r="58" spans="1:16" ht="12" customHeight="1">
      <c r="A58" s="112" t="s">
        <v>104</v>
      </c>
      <c r="B58" s="114" t="s">
        <v>105</v>
      </c>
      <c r="C58" s="114"/>
      <c r="D58" s="105"/>
      <c r="E58" s="82"/>
      <c r="F58" s="105"/>
      <c r="G58" s="105"/>
      <c r="H58" s="114"/>
      <c r="I58" s="125"/>
      <c r="J58" s="114"/>
      <c r="K58" s="104"/>
      <c r="L58" s="34"/>
      <c r="M58" s="34"/>
    </row>
    <row r="59" spans="1:16" ht="12" customHeight="1">
      <c r="A59" s="112"/>
      <c r="B59" s="126">
        <v>1</v>
      </c>
      <c r="C59" s="114" t="s">
        <v>17</v>
      </c>
      <c r="D59" s="105"/>
      <c r="E59" s="105"/>
      <c r="F59" s="105"/>
      <c r="G59" s="105"/>
      <c r="H59" s="114"/>
      <c r="I59" s="125"/>
      <c r="J59" s="114"/>
      <c r="K59" s="121"/>
      <c r="L59" s="29"/>
      <c r="M59" s="29"/>
    </row>
    <row r="60" spans="1:16" ht="12" customHeight="1">
      <c r="A60" s="112"/>
      <c r="B60" s="126">
        <v>2</v>
      </c>
      <c r="C60" s="114" t="s">
        <v>106</v>
      </c>
      <c r="D60" s="105"/>
      <c r="E60" s="105"/>
      <c r="F60" s="105"/>
      <c r="G60" s="105"/>
      <c r="H60" s="114"/>
      <c r="I60" s="125"/>
      <c r="J60" s="114"/>
      <c r="K60" s="121"/>
      <c r="L60" s="29"/>
      <c r="M60" s="29"/>
    </row>
    <row r="61" spans="1:16" ht="12" customHeight="1">
      <c r="A61" s="112"/>
      <c r="B61" s="126">
        <v>3</v>
      </c>
      <c r="C61" s="114" t="s">
        <v>107</v>
      </c>
      <c r="D61" s="105"/>
      <c r="E61" s="105"/>
      <c r="F61" s="105"/>
      <c r="G61" s="105"/>
      <c r="H61" s="114"/>
      <c r="I61" s="125"/>
      <c r="J61" s="114"/>
      <c r="K61" s="121"/>
      <c r="L61" s="29"/>
      <c r="M61" s="29"/>
    </row>
    <row r="62" spans="1:16" ht="12" customHeight="1">
      <c r="A62" s="112"/>
      <c r="B62" s="126">
        <v>4</v>
      </c>
      <c r="C62" s="114" t="s">
        <v>185</v>
      </c>
      <c r="D62" s="105"/>
      <c r="E62" s="105"/>
      <c r="F62" s="105"/>
      <c r="G62" s="105"/>
      <c r="H62" s="114"/>
      <c r="I62" s="125"/>
      <c r="J62" s="114"/>
      <c r="K62" s="121"/>
      <c r="L62" s="29"/>
      <c r="M62" s="29"/>
      <c r="O62" s="127" t="s">
        <v>159</v>
      </c>
      <c r="P62" s="128"/>
    </row>
    <row r="63" spans="1:16" ht="12" customHeight="1">
      <c r="A63" s="112"/>
      <c r="B63" s="126">
        <v>5</v>
      </c>
      <c r="C63" s="114" t="s">
        <v>133</v>
      </c>
      <c r="D63" s="105"/>
      <c r="E63" s="105"/>
      <c r="F63" s="105"/>
      <c r="G63" s="105"/>
      <c r="H63" s="114"/>
      <c r="I63" s="125"/>
      <c r="J63" s="114"/>
      <c r="K63" s="121"/>
      <c r="L63" s="29"/>
      <c r="M63" s="29"/>
      <c r="O63" s="129" t="s">
        <v>164</v>
      </c>
      <c r="P63" s="130"/>
    </row>
    <row r="64" spans="1:16" ht="12" customHeight="1">
      <c r="A64" s="112"/>
      <c r="B64" s="126"/>
      <c r="C64" s="114" t="s">
        <v>134</v>
      </c>
      <c r="D64" s="105"/>
      <c r="E64" s="105"/>
      <c r="F64" s="105"/>
      <c r="G64" s="105"/>
      <c r="H64" s="114"/>
      <c r="I64" s="125"/>
      <c r="J64" s="114"/>
      <c r="K64" s="121"/>
      <c r="L64" s="29"/>
      <c r="M64" s="29"/>
      <c r="O64" s="129" t="s">
        <v>157</v>
      </c>
      <c r="P64" s="130"/>
    </row>
    <row r="65" spans="1:16" ht="12" customHeight="1">
      <c r="A65" s="112"/>
      <c r="B65" s="126"/>
      <c r="C65" s="114" t="s">
        <v>136</v>
      </c>
      <c r="D65" s="105"/>
      <c r="E65" s="105"/>
      <c r="F65" s="105"/>
      <c r="G65" s="105"/>
      <c r="H65" s="114"/>
      <c r="I65" s="125"/>
      <c r="J65" s="114"/>
      <c r="K65" s="106">
        <f>K63+K64</f>
        <v>0</v>
      </c>
      <c r="L65" s="29"/>
      <c r="M65" s="29"/>
      <c r="O65" s="129" t="s">
        <v>160</v>
      </c>
      <c r="P65" s="130">
        <f>SUM(P63:P64)</f>
        <v>0</v>
      </c>
    </row>
    <row r="66" spans="1:16" ht="12" customHeight="1">
      <c r="A66" s="112"/>
      <c r="B66" s="126">
        <v>6</v>
      </c>
      <c r="C66" s="114" t="s">
        <v>188</v>
      </c>
      <c r="D66" s="105"/>
      <c r="E66" s="105"/>
      <c r="F66" s="105"/>
      <c r="G66" s="105"/>
      <c r="H66" s="114"/>
      <c r="I66" s="125"/>
      <c r="J66" s="114"/>
      <c r="K66" s="121"/>
      <c r="L66" s="29"/>
      <c r="M66" s="29"/>
    </row>
    <row r="67" spans="1:16" ht="12" customHeight="1">
      <c r="A67" s="112"/>
      <c r="B67" s="126">
        <v>7</v>
      </c>
      <c r="C67" s="114" t="s">
        <v>125</v>
      </c>
      <c r="D67" s="105"/>
      <c r="E67" s="100"/>
      <c r="F67" s="37" t="s">
        <v>180</v>
      </c>
      <c r="G67" s="100"/>
      <c r="H67" s="131"/>
      <c r="I67" s="132"/>
      <c r="J67" s="131"/>
      <c r="K67" s="90">
        <f>IF(H34&gt;0,Rates!C15*B34,0)+IF(I34&gt;0,Rates!B15*'YR 1'!B34,0)+IF('YR 1'!J34&gt;0,Rates!D15*'YR 1'!B34,0)</f>
        <v>0</v>
      </c>
      <c r="L67" s="29"/>
      <c r="M67" s="29"/>
      <c r="N67" s="133"/>
    </row>
    <row r="68" spans="1:16" ht="12" customHeight="1">
      <c r="A68" s="112"/>
      <c r="B68" s="114"/>
      <c r="C68" s="114" t="s">
        <v>108</v>
      </c>
      <c r="D68" s="105"/>
      <c r="E68" s="105"/>
      <c r="F68" s="105"/>
      <c r="G68" s="105"/>
      <c r="H68" s="114"/>
      <c r="I68" s="125"/>
      <c r="J68" s="114"/>
      <c r="K68" s="106">
        <f>SUM(K59+K60+K61+K62+K63+K64+K66+K67)</f>
        <v>0</v>
      </c>
      <c r="L68" s="34"/>
      <c r="M68" s="34"/>
    </row>
    <row r="69" spans="1:16" ht="12" customHeight="1">
      <c r="A69" s="112" t="s">
        <v>109</v>
      </c>
      <c r="B69" s="113" t="s">
        <v>110</v>
      </c>
      <c r="C69" s="114"/>
      <c r="D69" s="115"/>
      <c r="E69" s="115"/>
      <c r="F69" s="115"/>
      <c r="G69" s="115"/>
      <c r="H69" s="114"/>
      <c r="I69" s="125"/>
      <c r="J69" s="114"/>
      <c r="K69" s="106">
        <f>SUM(K68+K57+K51+K47+K40)</f>
        <v>0</v>
      </c>
      <c r="L69" s="34"/>
      <c r="M69" s="34"/>
    </row>
    <row r="70" spans="1:16" ht="12" customHeight="1">
      <c r="A70" s="56" t="s">
        <v>111</v>
      </c>
      <c r="B70" s="39" t="s">
        <v>112</v>
      </c>
      <c r="D70" s="66"/>
      <c r="E70" s="66"/>
      <c r="F70" s="18"/>
      <c r="G70" s="134"/>
      <c r="H70" s="135"/>
      <c r="I70" s="16"/>
      <c r="J70" s="16"/>
      <c r="K70" s="122"/>
      <c r="L70" s="34"/>
      <c r="M70" s="34" t="s">
        <v>132</v>
      </c>
    </row>
    <row r="71" spans="1:16" ht="12" customHeight="1">
      <c r="A71" s="33"/>
      <c r="B71" s="16"/>
      <c r="C71" s="16"/>
      <c r="D71" s="136">
        <f>Rates!B25</f>
        <v>0.49</v>
      </c>
      <c r="E71" s="18"/>
      <c r="F71" s="137">
        <f>IF(M71=1,K69-K47-K67-K64, K69-K47-K57-K67-K64)</f>
        <v>0</v>
      </c>
      <c r="G71" s="30"/>
      <c r="H71" s="138"/>
      <c r="I71" s="16"/>
      <c r="J71" s="16"/>
      <c r="K71" s="90">
        <f>F71*Rates!B25</f>
        <v>0</v>
      </c>
      <c r="L71" s="29"/>
      <c r="M71" s="93"/>
    </row>
    <row r="72" spans="1:16" ht="12" customHeight="1">
      <c r="B72" s="139" t="s">
        <v>113</v>
      </c>
      <c r="D72" s="66"/>
      <c r="E72" s="66"/>
      <c r="F72" s="70"/>
      <c r="G72" s="140"/>
      <c r="H72" s="34"/>
      <c r="J72" s="39"/>
      <c r="K72" s="90">
        <f>K71</f>
        <v>0</v>
      </c>
      <c r="L72" s="34"/>
      <c r="M72" s="34"/>
    </row>
    <row r="73" spans="1:16" ht="12" customHeight="1">
      <c r="A73" s="112" t="s">
        <v>114</v>
      </c>
      <c r="B73" s="113" t="s">
        <v>115</v>
      </c>
      <c r="C73" s="114"/>
      <c r="D73" s="115"/>
      <c r="E73" s="115"/>
      <c r="F73" s="115"/>
      <c r="G73" s="115"/>
      <c r="H73" s="114"/>
      <c r="I73" s="125"/>
      <c r="J73" s="114"/>
      <c r="K73" s="106">
        <f>K72+K69</f>
        <v>0</v>
      </c>
      <c r="L73" s="29"/>
      <c r="M73" s="29"/>
    </row>
    <row r="74" spans="1:16" ht="12" customHeight="1">
      <c r="A74" s="112" t="s">
        <v>116</v>
      </c>
      <c r="B74" s="114" t="s">
        <v>117</v>
      </c>
      <c r="C74" s="114"/>
      <c r="D74" s="115"/>
      <c r="E74" s="115"/>
      <c r="F74" s="115"/>
      <c r="G74" s="115"/>
      <c r="H74" s="114"/>
      <c r="I74" s="125"/>
      <c r="J74" s="114"/>
      <c r="K74" s="141"/>
      <c r="L74" s="34"/>
      <c r="M74" s="34"/>
    </row>
    <row r="75" spans="1:16" ht="12" customHeight="1">
      <c r="A75" s="112" t="s">
        <v>118</v>
      </c>
      <c r="B75" s="113" t="s">
        <v>119</v>
      </c>
      <c r="C75" s="114"/>
      <c r="D75" s="115"/>
      <c r="E75" s="115"/>
      <c r="F75" s="115"/>
      <c r="G75" s="115"/>
      <c r="H75" s="114"/>
      <c r="I75" s="125"/>
      <c r="J75" s="114"/>
      <c r="K75" s="106">
        <f>K73-K74</f>
        <v>0</v>
      </c>
      <c r="L75" s="34"/>
      <c r="M75" s="34"/>
    </row>
    <row r="76" spans="1:16" ht="12" customHeight="1">
      <c r="A76" s="39"/>
      <c r="K76" s="39"/>
      <c r="P76" s="40"/>
    </row>
    <row r="77" spans="1:16" ht="12" customHeight="1">
      <c r="A77" s="39"/>
      <c r="K77" s="39"/>
      <c r="P77" s="41"/>
    </row>
    <row r="78" spans="1:16" ht="12" customHeight="1">
      <c r="A78" s="39"/>
      <c r="G78" s="142"/>
      <c r="H78" s="142"/>
      <c r="I78" s="142"/>
      <c r="J78" s="143" t="s">
        <v>168</v>
      </c>
      <c r="K78" s="144">
        <f>SUM(K69-P64)</f>
        <v>0</v>
      </c>
    </row>
    <row r="79" spans="1:16" ht="12" customHeight="1">
      <c r="A79" s="39"/>
      <c r="J79" s="124" t="s">
        <v>158</v>
      </c>
      <c r="K79" s="39"/>
    </row>
    <row r="80" spans="1:16" ht="12" customHeight="1">
      <c r="A80" s="39"/>
      <c r="K80" s="39"/>
      <c r="P80" s="40"/>
    </row>
    <row r="81" spans="1:15" ht="12" customHeight="1">
      <c r="A81" s="39"/>
      <c r="K81" s="39"/>
    </row>
    <row r="82" spans="1:15" ht="12" customHeight="1">
      <c r="A82" s="39"/>
      <c r="K82" s="39"/>
    </row>
    <row r="83" spans="1:15" ht="12" customHeight="1">
      <c r="A83" s="39"/>
      <c r="K83" s="39"/>
    </row>
    <row r="84" spans="1:15" ht="12" customHeight="1">
      <c r="A84" s="39"/>
      <c r="K84" s="39"/>
    </row>
    <row r="85" spans="1:15" ht="12" customHeight="1">
      <c r="A85" s="39"/>
      <c r="K85" s="39"/>
    </row>
    <row r="86" spans="1:15" ht="12" customHeight="1">
      <c r="A86" s="39"/>
      <c r="K86" s="39"/>
    </row>
    <row r="87" spans="1:15" ht="12" customHeight="1">
      <c r="A87" s="39"/>
      <c r="K87" s="39"/>
    </row>
    <row r="88" spans="1:15" ht="12" customHeight="1">
      <c r="A88" s="39"/>
      <c r="K88" s="39"/>
    </row>
    <row r="89" spans="1:15" ht="12" customHeight="1">
      <c r="A89" s="39"/>
      <c r="K89" s="39"/>
    </row>
    <row r="90" spans="1:15" ht="12" customHeight="1">
      <c r="A90" s="39"/>
      <c r="K90" s="39"/>
    </row>
    <row r="91" spans="1:15" ht="12" customHeight="1">
      <c r="A91" s="39"/>
      <c r="K91" s="39"/>
    </row>
    <row r="92" spans="1:15" ht="12" customHeight="1">
      <c r="A92" s="39"/>
      <c r="K92" s="39"/>
    </row>
    <row r="93" spans="1:15" ht="12" customHeight="1">
      <c r="A93" s="39"/>
      <c r="K93" s="39"/>
      <c r="O93" s="39"/>
    </row>
    <row r="94" spans="1:15" ht="12" customHeight="1">
      <c r="A94" s="39"/>
      <c r="K94" s="39"/>
    </row>
    <row r="95" spans="1:15" ht="12" customHeight="1">
      <c r="A95" s="39"/>
      <c r="K95" s="39"/>
    </row>
    <row r="96" spans="1:15" ht="12" customHeight="1">
      <c r="A96" s="39"/>
      <c r="K96" s="39"/>
    </row>
    <row r="97" spans="1:11" ht="12" customHeight="1">
      <c r="A97" s="39"/>
      <c r="K97" s="39"/>
    </row>
    <row r="98" spans="1:11" ht="12" customHeight="1">
      <c r="A98" s="39"/>
      <c r="K98" s="39"/>
    </row>
    <row r="99" spans="1:11" ht="12" customHeight="1">
      <c r="A99" s="39"/>
      <c r="K99" s="39"/>
    </row>
    <row r="100" spans="1:11" ht="12" customHeight="1">
      <c r="A100" s="39"/>
      <c r="K100" s="39"/>
    </row>
    <row r="101" spans="1:11" ht="12" customHeight="1">
      <c r="A101" s="39"/>
      <c r="K101" s="39"/>
    </row>
    <row r="102" spans="1:11" ht="12" customHeight="1">
      <c r="A102" s="39"/>
      <c r="K102" s="39"/>
    </row>
    <row r="103" spans="1:11" ht="12" customHeight="1">
      <c r="A103" s="39"/>
      <c r="K103" s="39"/>
    </row>
    <row r="104" spans="1:11" ht="12" customHeight="1">
      <c r="A104" s="39"/>
      <c r="K104" s="39"/>
    </row>
    <row r="105" spans="1:11" ht="12" customHeight="1">
      <c r="A105" s="39"/>
      <c r="K105" s="39"/>
    </row>
    <row r="106" spans="1:11" ht="12" customHeight="1">
      <c r="A106" s="39"/>
      <c r="K106" s="39"/>
    </row>
    <row r="107" spans="1:11" ht="12" customHeight="1">
      <c r="A107" s="39"/>
      <c r="K107" s="39"/>
    </row>
    <row r="108" spans="1:11" ht="12" customHeight="1">
      <c r="A108" s="39"/>
      <c r="K108" s="39"/>
    </row>
    <row r="109" spans="1:11" ht="12" customHeight="1">
      <c r="A109" s="39"/>
      <c r="K109" s="39"/>
    </row>
    <row r="110" spans="1:11" ht="12" customHeight="1">
      <c r="A110" s="39"/>
      <c r="K110" s="39"/>
    </row>
    <row r="111" spans="1:11" ht="12" customHeight="1">
      <c r="A111" s="39"/>
      <c r="K111" s="39"/>
    </row>
    <row r="112" spans="1:11" ht="12" customHeight="1">
      <c r="A112" s="39"/>
      <c r="K112" s="39"/>
    </row>
    <row r="113" spans="1:11" ht="12" customHeight="1">
      <c r="A113" s="39"/>
      <c r="K113" s="39"/>
    </row>
    <row r="114" spans="1:11" ht="12" customHeight="1">
      <c r="A114" s="39"/>
      <c r="K114" s="39"/>
    </row>
    <row r="115" spans="1:11" ht="12" customHeight="1">
      <c r="A115" s="39"/>
      <c r="K115" s="39"/>
    </row>
    <row r="116" spans="1:11" ht="12" customHeight="1">
      <c r="A116" s="39"/>
      <c r="K116" s="39"/>
    </row>
    <row r="117" spans="1:11" ht="12" customHeight="1">
      <c r="A117" s="39"/>
      <c r="K117" s="39"/>
    </row>
    <row r="118" spans="1:11" ht="12" customHeight="1">
      <c r="A118" s="39"/>
      <c r="K118" s="39"/>
    </row>
    <row r="119" spans="1:11" ht="12" customHeight="1">
      <c r="A119" s="39"/>
      <c r="K119" s="39"/>
    </row>
    <row r="120" spans="1:11" ht="12" customHeight="1">
      <c r="A120" s="39"/>
      <c r="K120" s="39"/>
    </row>
    <row r="121" spans="1:11" ht="12" customHeight="1">
      <c r="A121" s="39"/>
      <c r="K121" s="39"/>
    </row>
    <row r="122" spans="1:11" ht="12" customHeight="1">
      <c r="A122" s="39"/>
      <c r="K122" s="39"/>
    </row>
    <row r="123" spans="1:11" ht="12" customHeight="1">
      <c r="A123" s="39"/>
      <c r="K123" s="39"/>
    </row>
    <row r="124" spans="1:11" ht="12" customHeight="1">
      <c r="A124" s="39"/>
      <c r="K124" s="39"/>
    </row>
    <row r="125" spans="1:11" ht="12" customHeight="1">
      <c r="A125" s="39"/>
      <c r="K125" s="39"/>
    </row>
    <row r="126" spans="1:11" ht="12" customHeight="1">
      <c r="A126" s="39"/>
      <c r="K126" s="39"/>
    </row>
    <row r="127" spans="1:11" ht="12" customHeight="1">
      <c r="A127" s="39"/>
      <c r="K127" s="39"/>
    </row>
    <row r="128" spans="1:11" ht="12" customHeight="1">
      <c r="A128" s="39"/>
      <c r="K128" s="39"/>
    </row>
    <row r="129" spans="4:15" s="39" customFormat="1" ht="12" customHeight="1">
      <c r="D129" s="51"/>
      <c r="E129" s="51"/>
      <c r="F129" s="51"/>
      <c r="J129" s="34"/>
      <c r="O129" s="38"/>
    </row>
    <row r="130" spans="4:15" s="39" customFormat="1" ht="12" customHeight="1">
      <c r="D130" s="51"/>
      <c r="E130" s="51"/>
      <c r="F130" s="51"/>
      <c r="J130" s="34"/>
      <c r="O130" s="38"/>
    </row>
    <row r="131" spans="4:15" s="39" customFormat="1" ht="12" customHeight="1">
      <c r="D131" s="51"/>
      <c r="E131" s="51"/>
      <c r="F131" s="51"/>
      <c r="J131" s="34"/>
      <c r="O131" s="38"/>
    </row>
    <row r="132" spans="4:15" s="39" customFormat="1" ht="12" customHeight="1">
      <c r="D132" s="51"/>
      <c r="E132" s="51"/>
      <c r="F132" s="51"/>
      <c r="J132" s="34"/>
      <c r="O132" s="38"/>
    </row>
    <row r="133" spans="4:15" s="39" customFormat="1" ht="12" customHeight="1">
      <c r="D133" s="51"/>
      <c r="E133" s="51"/>
      <c r="F133" s="51"/>
      <c r="J133" s="34"/>
      <c r="O133" s="38"/>
    </row>
    <row r="134" spans="4:15" s="39" customFormat="1" ht="12" customHeight="1">
      <c r="D134" s="51"/>
      <c r="E134" s="51"/>
      <c r="F134" s="51"/>
      <c r="J134" s="34"/>
      <c r="O134" s="38"/>
    </row>
    <row r="135" spans="4:15" s="39" customFormat="1" ht="12" customHeight="1">
      <c r="D135" s="51"/>
      <c r="E135" s="51"/>
      <c r="F135" s="51"/>
      <c r="J135" s="34"/>
      <c r="O135" s="38"/>
    </row>
    <row r="136" spans="4:15" s="39" customFormat="1" ht="12" customHeight="1">
      <c r="D136" s="51"/>
      <c r="E136" s="51"/>
      <c r="F136" s="51"/>
      <c r="J136" s="34"/>
      <c r="O136" s="38"/>
    </row>
    <row r="137" spans="4:15" s="39" customFormat="1" ht="12" customHeight="1">
      <c r="D137" s="51"/>
      <c r="E137" s="51"/>
      <c r="F137" s="51"/>
      <c r="J137" s="34"/>
      <c r="O137" s="38"/>
    </row>
    <row r="138" spans="4:15" s="39" customFormat="1" ht="12" customHeight="1">
      <c r="D138" s="51"/>
      <c r="E138" s="51"/>
      <c r="F138" s="51"/>
      <c r="J138" s="34"/>
      <c r="O138" s="38"/>
    </row>
    <row r="139" spans="4:15" s="39" customFormat="1" ht="12" customHeight="1">
      <c r="D139" s="51"/>
      <c r="E139" s="51"/>
      <c r="F139" s="51"/>
      <c r="J139" s="34"/>
      <c r="O139" s="38"/>
    </row>
    <row r="140" spans="4:15" s="39" customFormat="1" ht="12" customHeight="1">
      <c r="D140" s="51"/>
      <c r="E140" s="51"/>
      <c r="F140" s="51"/>
      <c r="J140" s="34"/>
      <c r="O140" s="38"/>
    </row>
    <row r="141" spans="4:15" s="39" customFormat="1" ht="12" customHeight="1">
      <c r="D141" s="51"/>
      <c r="E141" s="51"/>
      <c r="F141" s="51"/>
      <c r="J141" s="34"/>
      <c r="O141" s="38"/>
    </row>
    <row r="142" spans="4:15" s="39" customFormat="1" ht="12" customHeight="1">
      <c r="D142" s="51"/>
      <c r="E142" s="51"/>
      <c r="F142" s="51"/>
      <c r="J142" s="34"/>
      <c r="O142" s="38"/>
    </row>
    <row r="143" spans="4:15" s="39" customFormat="1" ht="12" customHeight="1">
      <c r="D143" s="51"/>
      <c r="E143" s="51"/>
      <c r="F143" s="51"/>
      <c r="J143" s="34"/>
      <c r="O143" s="38"/>
    </row>
    <row r="144" spans="4:15" s="39" customFormat="1" ht="12" customHeight="1">
      <c r="D144" s="51"/>
      <c r="E144" s="51"/>
      <c r="F144" s="51"/>
      <c r="J144" s="34"/>
      <c r="O144" s="38"/>
    </row>
    <row r="145" spans="4:15" s="39" customFormat="1" ht="12" customHeight="1">
      <c r="D145" s="51"/>
      <c r="E145" s="51"/>
      <c r="F145" s="51"/>
      <c r="J145" s="34"/>
      <c r="O145" s="38"/>
    </row>
    <row r="146" spans="4:15" s="39" customFormat="1" ht="12" customHeight="1">
      <c r="D146" s="51"/>
      <c r="E146" s="51"/>
      <c r="F146" s="51"/>
      <c r="J146" s="34"/>
      <c r="O146" s="38"/>
    </row>
    <row r="147" spans="4:15" s="39" customFormat="1" ht="12" customHeight="1">
      <c r="D147" s="51"/>
      <c r="E147" s="51"/>
      <c r="F147" s="51"/>
      <c r="J147" s="34"/>
      <c r="O147" s="38"/>
    </row>
    <row r="148" spans="4:15" s="39" customFormat="1" ht="12" customHeight="1">
      <c r="D148" s="51"/>
      <c r="E148" s="51"/>
      <c r="F148" s="51"/>
      <c r="J148" s="34"/>
      <c r="O148" s="38"/>
    </row>
    <row r="149" spans="4:15" s="39" customFormat="1" ht="12" customHeight="1">
      <c r="D149" s="51"/>
      <c r="E149" s="51"/>
      <c r="F149" s="51"/>
      <c r="J149" s="34"/>
      <c r="O149" s="38"/>
    </row>
    <row r="150" spans="4:15" s="39" customFormat="1" ht="12" customHeight="1">
      <c r="D150" s="51"/>
      <c r="E150" s="51"/>
      <c r="F150" s="51"/>
      <c r="J150" s="34"/>
      <c r="O150" s="38"/>
    </row>
    <row r="151" spans="4:15" s="39" customFormat="1" ht="12" customHeight="1">
      <c r="D151" s="51"/>
      <c r="E151" s="51"/>
      <c r="F151" s="51"/>
      <c r="J151" s="34"/>
      <c r="O151" s="38"/>
    </row>
    <row r="152" spans="4:15" s="39" customFormat="1" ht="12" customHeight="1">
      <c r="D152" s="51"/>
      <c r="E152" s="51"/>
      <c r="F152" s="51"/>
      <c r="J152" s="34"/>
      <c r="O152" s="38"/>
    </row>
    <row r="153" spans="4:15" s="39" customFormat="1" ht="12" customHeight="1">
      <c r="D153" s="51"/>
      <c r="E153" s="51"/>
      <c r="F153" s="51"/>
      <c r="J153" s="34"/>
      <c r="O153" s="38"/>
    </row>
    <row r="154" spans="4:15" s="39" customFormat="1" ht="12" customHeight="1">
      <c r="D154" s="51"/>
      <c r="E154" s="51"/>
      <c r="F154" s="51"/>
      <c r="J154" s="34"/>
      <c r="O154" s="38"/>
    </row>
    <row r="155" spans="4:15" s="39" customFormat="1" ht="12" customHeight="1">
      <c r="D155" s="51"/>
      <c r="E155" s="51"/>
      <c r="F155" s="51"/>
      <c r="J155" s="34"/>
      <c r="O155" s="38"/>
    </row>
    <row r="156" spans="4:15" s="39" customFormat="1" ht="12" customHeight="1">
      <c r="D156" s="51"/>
      <c r="E156" s="51"/>
      <c r="F156" s="51"/>
      <c r="J156" s="34"/>
      <c r="O156" s="38"/>
    </row>
    <row r="157" spans="4:15" s="39" customFormat="1" ht="12" customHeight="1">
      <c r="D157" s="51"/>
      <c r="E157" s="51"/>
      <c r="F157" s="51"/>
      <c r="J157" s="34"/>
      <c r="O157" s="38"/>
    </row>
    <row r="158" spans="4:15" s="39" customFormat="1" ht="12" customHeight="1">
      <c r="D158" s="51"/>
      <c r="E158" s="51"/>
      <c r="F158" s="51"/>
      <c r="J158" s="34"/>
      <c r="O158" s="38"/>
    </row>
    <row r="159" spans="4:15" s="39" customFormat="1" ht="12" customHeight="1">
      <c r="D159" s="51"/>
      <c r="E159" s="51"/>
      <c r="F159" s="51"/>
      <c r="J159" s="34"/>
      <c r="O159" s="38"/>
    </row>
    <row r="160" spans="4:15" s="39" customFormat="1" ht="12" customHeight="1">
      <c r="D160" s="51"/>
      <c r="E160" s="51"/>
      <c r="F160" s="51"/>
      <c r="J160" s="34"/>
      <c r="O160" s="38"/>
    </row>
    <row r="161" spans="4:15" s="39" customFormat="1" ht="12" customHeight="1">
      <c r="D161" s="51"/>
      <c r="E161" s="51"/>
      <c r="F161" s="51"/>
      <c r="J161" s="34"/>
      <c r="O161" s="38"/>
    </row>
    <row r="162" spans="4:15" s="39" customFormat="1" ht="12" customHeight="1">
      <c r="D162" s="51"/>
      <c r="E162" s="51"/>
      <c r="F162" s="51"/>
      <c r="J162" s="34"/>
      <c r="O162" s="38"/>
    </row>
    <row r="163" spans="4:15" s="39" customFormat="1" ht="12" customHeight="1">
      <c r="D163" s="51"/>
      <c r="E163" s="51"/>
      <c r="F163" s="51"/>
      <c r="J163" s="34"/>
      <c r="O163" s="38"/>
    </row>
    <row r="164" spans="4:15" s="39" customFormat="1" ht="12" customHeight="1">
      <c r="D164" s="51"/>
      <c r="E164" s="51"/>
      <c r="F164" s="51"/>
      <c r="J164" s="34"/>
      <c r="O164" s="38"/>
    </row>
    <row r="165" spans="4:15" s="39" customFormat="1" ht="12" customHeight="1">
      <c r="D165" s="51"/>
      <c r="E165" s="51"/>
      <c r="F165" s="51"/>
      <c r="J165" s="34"/>
      <c r="O165" s="38"/>
    </row>
    <row r="166" spans="4:15" s="39" customFormat="1" ht="12" customHeight="1">
      <c r="D166" s="51"/>
      <c r="E166" s="51"/>
      <c r="F166" s="51"/>
      <c r="J166" s="34"/>
      <c r="O166" s="38"/>
    </row>
    <row r="167" spans="4:15" s="39" customFormat="1" ht="12" customHeight="1">
      <c r="D167" s="51"/>
      <c r="E167" s="51"/>
      <c r="F167" s="51"/>
      <c r="J167" s="34"/>
      <c r="O167" s="38"/>
    </row>
    <row r="168" spans="4:15" s="39" customFormat="1" ht="12" customHeight="1">
      <c r="D168" s="51"/>
      <c r="E168" s="51"/>
      <c r="F168" s="51"/>
      <c r="J168" s="34"/>
      <c r="O168" s="38"/>
    </row>
    <row r="169" spans="4:15" s="39" customFormat="1" ht="12" customHeight="1">
      <c r="D169" s="51"/>
      <c r="E169" s="51"/>
      <c r="F169" s="51"/>
      <c r="J169" s="34"/>
      <c r="O169" s="38"/>
    </row>
    <row r="170" spans="4:15" s="39" customFormat="1" ht="12" customHeight="1">
      <c r="D170" s="51"/>
      <c r="E170" s="51"/>
      <c r="F170" s="51"/>
      <c r="J170" s="34"/>
      <c r="O170" s="38"/>
    </row>
    <row r="171" spans="4:15" s="39" customFormat="1" ht="12" customHeight="1">
      <c r="D171" s="51"/>
      <c r="E171" s="51"/>
      <c r="F171" s="51"/>
      <c r="J171" s="34"/>
      <c r="O171" s="38"/>
    </row>
    <row r="172" spans="4:15" s="39" customFormat="1" ht="12" customHeight="1">
      <c r="D172" s="51"/>
      <c r="E172" s="51"/>
      <c r="F172" s="51"/>
      <c r="J172" s="34"/>
      <c r="O172" s="38"/>
    </row>
    <row r="173" spans="4:15" s="39" customFormat="1" ht="12" customHeight="1">
      <c r="D173" s="51"/>
      <c r="E173" s="51"/>
      <c r="F173" s="51"/>
      <c r="J173" s="34"/>
      <c r="O173" s="38"/>
    </row>
    <row r="174" spans="4:15" s="39" customFormat="1" ht="12" customHeight="1">
      <c r="D174" s="51"/>
      <c r="E174" s="51"/>
      <c r="F174" s="51"/>
      <c r="J174" s="34"/>
      <c r="O174" s="38"/>
    </row>
    <row r="175" spans="4:15" s="39" customFormat="1" ht="12" customHeight="1">
      <c r="D175" s="51"/>
      <c r="E175" s="51"/>
      <c r="F175" s="51"/>
      <c r="J175" s="34"/>
      <c r="O175" s="38"/>
    </row>
    <row r="176" spans="4:15" s="39" customFormat="1" ht="12" customHeight="1">
      <c r="D176" s="51"/>
      <c r="E176" s="51"/>
      <c r="F176" s="51"/>
      <c r="J176" s="34"/>
      <c r="O176" s="38"/>
    </row>
    <row r="177" spans="4:15" s="39" customFormat="1" ht="12" customHeight="1">
      <c r="D177" s="51"/>
      <c r="E177" s="51"/>
      <c r="F177" s="51"/>
      <c r="J177" s="34"/>
      <c r="O177" s="38"/>
    </row>
    <row r="178" spans="4:15" s="39" customFormat="1" ht="12" customHeight="1">
      <c r="D178" s="51"/>
      <c r="E178" s="51"/>
      <c r="F178" s="51"/>
      <c r="J178" s="34"/>
      <c r="O178" s="38"/>
    </row>
    <row r="179" spans="4:15" s="39" customFormat="1" ht="12" customHeight="1">
      <c r="D179" s="51"/>
      <c r="E179" s="51"/>
      <c r="F179" s="51"/>
      <c r="J179" s="34"/>
      <c r="O179" s="38"/>
    </row>
    <row r="180" spans="4:15" s="39" customFormat="1" ht="12" customHeight="1">
      <c r="D180" s="51"/>
      <c r="E180" s="51"/>
      <c r="F180" s="51"/>
      <c r="J180" s="34"/>
      <c r="O180" s="38"/>
    </row>
    <row r="181" spans="4:15" s="39" customFormat="1" ht="12" customHeight="1">
      <c r="D181" s="51"/>
      <c r="E181" s="51"/>
      <c r="F181" s="51"/>
      <c r="J181" s="34"/>
      <c r="O181" s="38"/>
    </row>
    <row r="182" spans="4:15" s="39" customFormat="1" ht="12" customHeight="1">
      <c r="D182" s="51"/>
      <c r="E182" s="51"/>
      <c r="F182" s="51"/>
      <c r="J182" s="34"/>
      <c r="O182" s="38"/>
    </row>
    <row r="183" spans="4:15" s="39" customFormat="1" ht="12" customHeight="1">
      <c r="D183" s="51"/>
      <c r="E183" s="51"/>
      <c r="F183" s="51"/>
      <c r="J183" s="34"/>
      <c r="O183" s="38"/>
    </row>
    <row r="184" spans="4:15" s="39" customFormat="1" ht="12" customHeight="1">
      <c r="D184" s="51"/>
      <c r="E184" s="51"/>
      <c r="F184" s="51"/>
      <c r="J184" s="34"/>
      <c r="O184" s="38"/>
    </row>
    <row r="185" spans="4:15" s="39" customFormat="1" ht="12" customHeight="1">
      <c r="D185" s="51"/>
      <c r="E185" s="51"/>
      <c r="F185" s="51"/>
      <c r="J185" s="34"/>
      <c r="O185" s="38"/>
    </row>
    <row r="186" spans="4:15" s="39" customFormat="1" ht="12" customHeight="1">
      <c r="D186" s="51"/>
      <c r="E186" s="51"/>
      <c r="F186" s="51"/>
      <c r="J186" s="34"/>
      <c r="O186" s="38"/>
    </row>
    <row r="187" spans="4:15" s="39" customFormat="1" ht="12" customHeight="1">
      <c r="D187" s="51"/>
      <c r="E187" s="51"/>
      <c r="F187" s="51"/>
      <c r="J187" s="34"/>
      <c r="O187" s="38"/>
    </row>
    <row r="188" spans="4:15" s="39" customFormat="1" ht="12" customHeight="1">
      <c r="D188" s="51"/>
      <c r="E188" s="51"/>
      <c r="F188" s="51"/>
      <c r="J188" s="34"/>
      <c r="O188" s="38"/>
    </row>
    <row r="189" spans="4:15" s="39" customFormat="1" ht="12" customHeight="1">
      <c r="D189" s="51"/>
      <c r="E189" s="51"/>
      <c r="F189" s="51"/>
      <c r="J189" s="34"/>
      <c r="O189" s="38"/>
    </row>
    <row r="190" spans="4:15" s="39" customFormat="1" ht="12" customHeight="1">
      <c r="D190" s="51"/>
      <c r="E190" s="51"/>
      <c r="F190" s="51"/>
      <c r="J190" s="34"/>
      <c r="O190" s="38"/>
    </row>
    <row r="191" spans="4:15" s="39" customFormat="1" ht="12" customHeight="1">
      <c r="D191" s="51"/>
      <c r="E191" s="51"/>
      <c r="F191" s="51"/>
      <c r="J191" s="34"/>
      <c r="O191" s="38"/>
    </row>
    <row r="192" spans="4:15" s="39" customFormat="1" ht="12" customHeight="1">
      <c r="D192" s="51"/>
      <c r="E192" s="51"/>
      <c r="F192" s="51"/>
      <c r="J192" s="34"/>
      <c r="O192" s="38"/>
    </row>
    <row r="193" spans="4:15" s="39" customFormat="1" ht="12" customHeight="1">
      <c r="D193" s="51"/>
      <c r="E193" s="51"/>
      <c r="F193" s="51"/>
      <c r="J193" s="34"/>
      <c r="O193" s="38"/>
    </row>
    <row r="194" spans="4:15" s="39" customFormat="1" ht="12" customHeight="1">
      <c r="D194" s="51"/>
      <c r="E194" s="51"/>
      <c r="F194" s="51"/>
      <c r="J194" s="34"/>
      <c r="O194" s="38"/>
    </row>
    <row r="195" spans="4:15" s="39" customFormat="1" ht="12" customHeight="1">
      <c r="D195" s="51"/>
      <c r="E195" s="51"/>
      <c r="F195" s="51"/>
      <c r="J195" s="34"/>
      <c r="O195" s="38"/>
    </row>
    <row r="196" spans="4:15" s="39" customFormat="1" ht="12" customHeight="1">
      <c r="D196" s="51"/>
      <c r="E196" s="51"/>
      <c r="F196" s="51"/>
      <c r="J196" s="34"/>
      <c r="O196" s="38"/>
    </row>
    <row r="197" spans="4:15" s="39" customFormat="1" ht="12" customHeight="1">
      <c r="D197" s="51"/>
      <c r="E197" s="51"/>
      <c r="F197" s="51"/>
      <c r="J197" s="34"/>
      <c r="O197" s="38"/>
    </row>
    <row r="198" spans="4:15" s="39" customFormat="1" ht="12" customHeight="1">
      <c r="D198" s="51"/>
      <c r="E198" s="51"/>
      <c r="F198" s="51"/>
      <c r="J198" s="34"/>
      <c r="O198" s="38"/>
    </row>
    <row r="199" spans="4:15" s="39" customFormat="1" ht="12" customHeight="1">
      <c r="D199" s="51"/>
      <c r="E199" s="51"/>
      <c r="F199" s="51"/>
      <c r="J199" s="34"/>
      <c r="O199" s="38"/>
    </row>
    <row r="200" spans="4:15" s="39" customFormat="1" ht="12" customHeight="1">
      <c r="D200" s="51"/>
      <c r="E200" s="51"/>
      <c r="F200" s="51"/>
      <c r="J200" s="34"/>
      <c r="O200" s="38"/>
    </row>
    <row r="201" spans="4:15" s="39" customFormat="1" ht="12" customHeight="1">
      <c r="D201" s="51"/>
      <c r="E201" s="51"/>
      <c r="F201" s="51"/>
      <c r="J201" s="34"/>
      <c r="O201" s="38"/>
    </row>
    <row r="202" spans="4:15" s="39" customFormat="1" ht="12" customHeight="1">
      <c r="D202" s="51"/>
      <c r="E202" s="51"/>
      <c r="F202" s="51"/>
      <c r="J202" s="34"/>
      <c r="O202" s="38"/>
    </row>
    <row r="203" spans="4:15" s="39" customFormat="1" ht="12" customHeight="1">
      <c r="D203" s="51"/>
      <c r="E203" s="51"/>
      <c r="F203" s="51"/>
      <c r="J203" s="34"/>
      <c r="O203" s="38"/>
    </row>
    <row r="204" spans="4:15" s="39" customFormat="1" ht="12" customHeight="1">
      <c r="D204" s="51"/>
      <c r="E204" s="51"/>
      <c r="F204" s="51"/>
      <c r="J204" s="34"/>
      <c r="O204" s="38"/>
    </row>
    <row r="205" spans="4:15" s="39" customFormat="1" ht="12" customHeight="1">
      <c r="D205" s="51"/>
      <c r="E205" s="51"/>
      <c r="F205" s="51"/>
      <c r="J205" s="34"/>
      <c r="O205" s="38"/>
    </row>
    <row r="206" spans="4:15" s="39" customFormat="1" ht="12" customHeight="1">
      <c r="D206" s="51"/>
      <c r="E206" s="51"/>
      <c r="F206" s="51"/>
      <c r="J206" s="34"/>
      <c r="O206" s="38"/>
    </row>
    <row r="207" spans="4:15" s="39" customFormat="1" ht="12" customHeight="1">
      <c r="D207" s="51"/>
      <c r="E207" s="51"/>
      <c r="F207" s="51"/>
      <c r="J207" s="34"/>
      <c r="O207" s="38"/>
    </row>
    <row r="208" spans="4:15" s="39" customFormat="1" ht="12" customHeight="1">
      <c r="D208" s="51"/>
      <c r="E208" s="51"/>
      <c r="F208" s="51"/>
      <c r="J208" s="34"/>
      <c r="O208" s="38"/>
    </row>
    <row r="209" spans="4:15" s="39" customFormat="1" ht="12" customHeight="1">
      <c r="D209" s="51"/>
      <c r="E209" s="51"/>
      <c r="F209" s="51"/>
      <c r="J209" s="34"/>
      <c r="O209" s="38"/>
    </row>
    <row r="210" spans="4:15" s="39" customFormat="1" ht="12" customHeight="1">
      <c r="D210" s="51"/>
      <c r="E210" s="51"/>
      <c r="F210" s="51"/>
      <c r="J210" s="34"/>
      <c r="O210" s="38"/>
    </row>
    <row r="211" spans="4:15" s="39" customFormat="1" ht="12" customHeight="1">
      <c r="D211" s="51"/>
      <c r="E211" s="51"/>
      <c r="F211" s="51"/>
      <c r="J211" s="34"/>
      <c r="O211" s="38"/>
    </row>
    <row r="212" spans="4:15" s="39" customFormat="1" ht="12" customHeight="1">
      <c r="D212" s="51"/>
      <c r="E212" s="51"/>
      <c r="F212" s="51"/>
      <c r="J212" s="34"/>
      <c r="O212" s="38"/>
    </row>
    <row r="213" spans="4:15" s="39" customFormat="1" ht="12" customHeight="1">
      <c r="D213" s="51"/>
      <c r="E213" s="51"/>
      <c r="F213" s="51"/>
      <c r="J213" s="34"/>
      <c r="O213" s="38"/>
    </row>
    <row r="214" spans="4:15" s="39" customFormat="1" ht="12" customHeight="1">
      <c r="D214" s="51"/>
      <c r="E214" s="51"/>
      <c r="F214" s="51"/>
      <c r="J214" s="34"/>
      <c r="O214" s="38"/>
    </row>
    <row r="215" spans="4:15" s="39" customFormat="1" ht="12" customHeight="1">
      <c r="D215" s="51"/>
      <c r="E215" s="51"/>
      <c r="F215" s="51"/>
      <c r="J215" s="34"/>
      <c r="O215" s="38"/>
    </row>
    <row r="216" spans="4:15" s="39" customFormat="1" ht="12" customHeight="1">
      <c r="D216" s="51"/>
      <c r="E216" s="51"/>
      <c r="F216" s="51"/>
      <c r="J216" s="34"/>
      <c r="O216" s="38"/>
    </row>
    <row r="217" spans="4:15" s="39" customFormat="1" ht="12" customHeight="1">
      <c r="D217" s="51"/>
      <c r="E217" s="51"/>
      <c r="F217" s="51"/>
      <c r="J217" s="34"/>
      <c r="O217" s="38"/>
    </row>
    <row r="218" spans="4:15" s="39" customFormat="1" ht="12" customHeight="1">
      <c r="D218" s="51"/>
      <c r="E218" s="51"/>
      <c r="F218" s="51"/>
      <c r="J218" s="34"/>
      <c r="O218" s="38"/>
    </row>
    <row r="219" spans="4:15" s="39" customFormat="1" ht="12" customHeight="1">
      <c r="D219" s="51"/>
      <c r="E219" s="51"/>
      <c r="F219" s="51"/>
      <c r="J219" s="34"/>
      <c r="O219" s="38"/>
    </row>
    <row r="220" spans="4:15" s="39" customFormat="1" ht="12" customHeight="1">
      <c r="D220" s="51"/>
      <c r="E220" s="51"/>
      <c r="F220" s="51"/>
      <c r="J220" s="34"/>
      <c r="O220" s="38"/>
    </row>
    <row r="221" spans="4:15" s="39" customFormat="1" ht="12" customHeight="1">
      <c r="D221" s="51"/>
      <c r="E221" s="51"/>
      <c r="F221" s="51"/>
      <c r="J221" s="34"/>
      <c r="O221" s="38"/>
    </row>
    <row r="222" spans="4:15" s="39" customFormat="1" ht="12" customHeight="1">
      <c r="D222" s="51"/>
      <c r="E222" s="51"/>
      <c r="F222" s="51"/>
      <c r="J222" s="34"/>
      <c r="O222" s="38"/>
    </row>
    <row r="223" spans="4:15" s="39" customFormat="1" ht="12" customHeight="1">
      <c r="D223" s="51"/>
      <c r="E223" s="51"/>
      <c r="F223" s="51"/>
      <c r="J223" s="34"/>
      <c r="O223" s="38"/>
    </row>
    <row r="224" spans="4:15" s="39" customFormat="1" ht="12" customHeight="1">
      <c r="D224" s="51"/>
      <c r="E224" s="51"/>
      <c r="F224" s="51"/>
      <c r="J224" s="34"/>
      <c r="O224" s="38"/>
    </row>
    <row r="225" spans="4:15" s="39" customFormat="1" ht="12" customHeight="1">
      <c r="D225" s="51"/>
      <c r="E225" s="51"/>
      <c r="F225" s="51"/>
      <c r="J225" s="34"/>
      <c r="O225" s="38"/>
    </row>
    <row r="226" spans="4:15" s="39" customFormat="1" ht="12" customHeight="1">
      <c r="D226" s="51"/>
      <c r="E226" s="51"/>
      <c r="F226" s="51"/>
      <c r="J226" s="34"/>
      <c r="O226" s="38"/>
    </row>
    <row r="227" spans="4:15" s="39" customFormat="1" ht="12" customHeight="1">
      <c r="D227" s="51"/>
      <c r="E227" s="51"/>
      <c r="F227" s="51"/>
      <c r="J227" s="34"/>
      <c r="O227" s="38"/>
    </row>
    <row r="228" spans="4:15" s="39" customFormat="1" ht="12" customHeight="1">
      <c r="D228" s="51"/>
      <c r="E228" s="51"/>
      <c r="F228" s="51"/>
      <c r="J228" s="34"/>
      <c r="O228" s="38"/>
    </row>
    <row r="229" spans="4:15" s="39" customFormat="1" ht="12" customHeight="1">
      <c r="D229" s="51"/>
      <c r="E229" s="51"/>
      <c r="F229" s="51"/>
      <c r="J229" s="34"/>
      <c r="O229" s="38"/>
    </row>
    <row r="230" spans="4:15" s="39" customFormat="1" ht="12" customHeight="1">
      <c r="D230" s="51"/>
      <c r="E230" s="51"/>
      <c r="F230" s="51"/>
      <c r="J230" s="34"/>
      <c r="O230" s="38"/>
    </row>
    <row r="231" spans="4:15" s="39" customFormat="1" ht="12" customHeight="1">
      <c r="D231" s="51"/>
      <c r="E231" s="51"/>
      <c r="F231" s="51"/>
      <c r="J231" s="34"/>
      <c r="O231" s="38"/>
    </row>
    <row r="232" spans="4:15" s="39" customFormat="1" ht="12" customHeight="1">
      <c r="D232" s="51"/>
      <c r="E232" s="51"/>
      <c r="F232" s="51"/>
      <c r="J232" s="34"/>
      <c r="O232" s="38"/>
    </row>
    <row r="233" spans="4:15" s="39" customFormat="1" ht="12" customHeight="1">
      <c r="D233" s="51"/>
      <c r="E233" s="51"/>
      <c r="F233" s="51"/>
      <c r="J233" s="34"/>
      <c r="O233" s="38"/>
    </row>
    <row r="234" spans="4:15" s="39" customFormat="1" ht="12" customHeight="1">
      <c r="D234" s="51"/>
      <c r="E234" s="51"/>
      <c r="F234" s="51"/>
      <c r="J234" s="34"/>
      <c r="O234" s="38"/>
    </row>
    <row r="235" spans="4:15" s="39" customFormat="1" ht="12" customHeight="1">
      <c r="D235" s="51"/>
      <c r="E235" s="51"/>
      <c r="F235" s="51"/>
      <c r="J235" s="34"/>
      <c r="O235" s="38"/>
    </row>
    <row r="236" spans="4:15" s="39" customFormat="1" ht="12" customHeight="1">
      <c r="D236" s="51"/>
      <c r="E236" s="51"/>
      <c r="F236" s="51"/>
      <c r="J236" s="34"/>
      <c r="O236" s="38"/>
    </row>
    <row r="237" spans="4:15" s="39" customFormat="1" ht="12" customHeight="1">
      <c r="D237" s="51"/>
      <c r="E237" s="51"/>
      <c r="F237" s="51"/>
      <c r="J237" s="34"/>
      <c r="O237" s="38"/>
    </row>
    <row r="238" spans="4:15" s="39" customFormat="1" ht="12" customHeight="1">
      <c r="D238" s="51"/>
      <c r="E238" s="51"/>
      <c r="F238" s="51"/>
      <c r="J238" s="34"/>
      <c r="O238" s="38"/>
    </row>
    <row r="239" spans="4:15" s="39" customFormat="1" ht="12" customHeight="1">
      <c r="D239" s="51"/>
      <c r="E239" s="51"/>
      <c r="F239" s="51"/>
      <c r="J239" s="34"/>
      <c r="O239" s="38"/>
    </row>
    <row r="240" spans="4:15" s="39" customFormat="1" ht="12" customHeight="1">
      <c r="D240" s="51"/>
      <c r="E240" s="51"/>
      <c r="F240" s="51"/>
      <c r="J240" s="34"/>
      <c r="O240" s="38"/>
    </row>
    <row r="241" spans="4:15" s="39" customFormat="1" ht="12" customHeight="1">
      <c r="D241" s="51"/>
      <c r="E241" s="51"/>
      <c r="F241" s="51"/>
      <c r="J241" s="34"/>
      <c r="O241" s="38"/>
    </row>
    <row r="242" spans="4:15" s="39" customFormat="1" ht="12" customHeight="1">
      <c r="D242" s="51"/>
      <c r="E242" s="51"/>
      <c r="F242" s="51"/>
      <c r="J242" s="34"/>
      <c r="O242" s="38"/>
    </row>
    <row r="243" spans="4:15" s="39" customFormat="1" ht="12" customHeight="1">
      <c r="D243" s="51"/>
      <c r="E243" s="51"/>
      <c r="F243" s="51"/>
      <c r="J243" s="34"/>
      <c r="O243" s="38"/>
    </row>
    <row r="244" spans="4:15" s="39" customFormat="1" ht="12" customHeight="1">
      <c r="D244" s="51"/>
      <c r="E244" s="51"/>
      <c r="F244" s="51"/>
      <c r="J244" s="34"/>
      <c r="O244" s="38"/>
    </row>
    <row r="245" spans="4:15" s="39" customFormat="1" ht="12" customHeight="1">
      <c r="D245" s="51"/>
      <c r="E245" s="51"/>
      <c r="F245" s="51"/>
      <c r="J245" s="34"/>
      <c r="O245" s="38"/>
    </row>
    <row r="246" spans="4:15" s="39" customFormat="1" ht="12" customHeight="1">
      <c r="D246" s="51"/>
      <c r="E246" s="51"/>
      <c r="F246" s="51"/>
      <c r="J246" s="34"/>
      <c r="O246" s="38"/>
    </row>
    <row r="247" spans="4:15" s="39" customFormat="1" ht="12" customHeight="1">
      <c r="D247" s="51"/>
      <c r="E247" s="51"/>
      <c r="F247" s="51"/>
      <c r="J247" s="34"/>
      <c r="O247" s="38"/>
    </row>
    <row r="248" spans="4:15" s="39" customFormat="1" ht="12" customHeight="1">
      <c r="D248" s="51"/>
      <c r="E248" s="51"/>
      <c r="F248" s="51"/>
      <c r="J248" s="34"/>
      <c r="O248" s="38"/>
    </row>
    <row r="249" spans="4:15" s="39" customFormat="1" ht="12" customHeight="1">
      <c r="D249" s="51"/>
      <c r="E249" s="51"/>
      <c r="F249" s="51"/>
      <c r="J249" s="34"/>
      <c r="O249" s="38"/>
    </row>
    <row r="250" spans="4:15" s="39" customFormat="1" ht="12" customHeight="1">
      <c r="D250" s="51"/>
      <c r="E250" s="51"/>
      <c r="F250" s="51"/>
      <c r="J250" s="34"/>
      <c r="O250" s="38"/>
    </row>
    <row r="251" spans="4:15" s="39" customFormat="1" ht="12" customHeight="1">
      <c r="D251" s="51"/>
      <c r="E251" s="51"/>
      <c r="F251" s="51"/>
      <c r="J251" s="34"/>
      <c r="O251" s="38"/>
    </row>
    <row r="252" spans="4:15" s="39" customFormat="1" ht="12" customHeight="1">
      <c r="D252" s="51"/>
      <c r="E252" s="51"/>
      <c r="F252" s="51"/>
      <c r="J252" s="34"/>
      <c r="O252" s="38"/>
    </row>
    <row r="253" spans="4:15" s="39" customFormat="1" ht="12" customHeight="1">
      <c r="D253" s="51"/>
      <c r="E253" s="51"/>
      <c r="F253" s="51"/>
      <c r="J253" s="34"/>
      <c r="O253" s="38"/>
    </row>
    <row r="254" spans="4:15" s="39" customFormat="1" ht="12" customHeight="1">
      <c r="D254" s="51"/>
      <c r="E254" s="51"/>
      <c r="F254" s="51"/>
      <c r="J254" s="34"/>
      <c r="O254" s="38"/>
    </row>
    <row r="255" spans="4:15" s="39" customFormat="1" ht="12" customHeight="1">
      <c r="D255" s="51"/>
      <c r="E255" s="51"/>
      <c r="F255" s="51"/>
      <c r="J255" s="34"/>
      <c r="O255" s="38"/>
    </row>
    <row r="256" spans="4:15" s="39" customFormat="1" ht="12" customHeight="1">
      <c r="D256" s="51"/>
      <c r="E256" s="51"/>
      <c r="F256" s="51"/>
      <c r="J256" s="34"/>
      <c r="O256" s="38"/>
    </row>
    <row r="257" spans="4:15" s="39" customFormat="1" ht="12" customHeight="1">
      <c r="D257" s="51"/>
      <c r="E257" s="51"/>
      <c r="F257" s="51"/>
      <c r="J257" s="34"/>
      <c r="O257" s="38"/>
    </row>
    <row r="258" spans="4:15" s="39" customFormat="1" ht="12" customHeight="1">
      <c r="D258" s="51"/>
      <c r="E258" s="51"/>
      <c r="F258" s="51"/>
      <c r="J258" s="34"/>
      <c r="O258" s="38"/>
    </row>
    <row r="259" spans="4:15" s="39" customFormat="1" ht="12" customHeight="1">
      <c r="D259" s="51"/>
      <c r="E259" s="51"/>
      <c r="F259" s="51"/>
      <c r="J259" s="34"/>
      <c r="O259" s="38"/>
    </row>
    <row r="260" spans="4:15" s="39" customFormat="1" ht="12" customHeight="1">
      <c r="D260" s="51"/>
      <c r="E260" s="51"/>
      <c r="F260" s="51"/>
      <c r="J260" s="34"/>
      <c r="O260" s="38"/>
    </row>
    <row r="261" spans="4:15" s="39" customFormat="1" ht="12" customHeight="1">
      <c r="D261" s="51"/>
      <c r="E261" s="51"/>
      <c r="F261" s="51"/>
      <c r="J261" s="34"/>
      <c r="O261" s="38"/>
    </row>
    <row r="262" spans="4:15" s="39" customFormat="1" ht="12" customHeight="1">
      <c r="D262" s="51"/>
      <c r="E262" s="51"/>
      <c r="F262" s="51"/>
      <c r="J262" s="34"/>
      <c r="O262" s="38"/>
    </row>
    <row r="263" spans="4:15" s="39" customFormat="1" ht="12" customHeight="1">
      <c r="D263" s="51"/>
      <c r="E263" s="51"/>
      <c r="F263" s="51"/>
      <c r="J263" s="34"/>
      <c r="O263" s="38"/>
    </row>
    <row r="264" spans="4:15" s="39" customFormat="1" ht="12" customHeight="1">
      <c r="D264" s="51"/>
      <c r="E264" s="51"/>
      <c r="F264" s="51"/>
      <c r="J264" s="34"/>
      <c r="O264" s="38"/>
    </row>
    <row r="265" spans="4:15" s="39" customFormat="1" ht="12" customHeight="1">
      <c r="D265" s="51"/>
      <c r="E265" s="51"/>
      <c r="F265" s="51"/>
      <c r="J265" s="34"/>
      <c r="O265" s="38"/>
    </row>
    <row r="266" spans="4:15" s="39" customFormat="1" ht="12" customHeight="1">
      <c r="D266" s="51"/>
      <c r="E266" s="51"/>
      <c r="F266" s="51"/>
      <c r="J266" s="34"/>
      <c r="O266" s="38"/>
    </row>
    <row r="267" spans="4:15" s="39" customFormat="1" ht="12" customHeight="1">
      <c r="D267" s="51"/>
      <c r="E267" s="51"/>
      <c r="F267" s="51"/>
      <c r="J267" s="34"/>
      <c r="O267" s="38"/>
    </row>
    <row r="268" spans="4:15" s="39" customFormat="1" ht="12" customHeight="1">
      <c r="D268" s="51"/>
      <c r="E268" s="51"/>
      <c r="F268" s="51"/>
      <c r="J268" s="34"/>
      <c r="O268" s="38"/>
    </row>
    <row r="269" spans="4:15" s="39" customFormat="1" ht="12" customHeight="1">
      <c r="D269" s="51"/>
      <c r="E269" s="51"/>
      <c r="F269" s="51"/>
      <c r="J269" s="34"/>
      <c r="O269" s="38"/>
    </row>
    <row r="270" spans="4:15" s="39" customFormat="1" ht="12" customHeight="1">
      <c r="D270" s="51"/>
      <c r="E270" s="51"/>
      <c r="F270" s="51"/>
      <c r="J270" s="34"/>
      <c r="O270" s="38"/>
    </row>
    <row r="271" spans="4:15" s="39" customFormat="1" ht="12" customHeight="1">
      <c r="D271" s="51"/>
      <c r="E271" s="51"/>
      <c r="F271" s="51"/>
      <c r="J271" s="34"/>
      <c r="O271" s="38"/>
    </row>
    <row r="272" spans="4:15" s="39" customFormat="1" ht="12" customHeight="1">
      <c r="D272" s="51"/>
      <c r="E272" s="51"/>
      <c r="F272" s="51"/>
      <c r="J272" s="34"/>
      <c r="O272" s="38"/>
    </row>
    <row r="273" spans="4:15" s="39" customFormat="1" ht="12" customHeight="1">
      <c r="D273" s="51"/>
      <c r="E273" s="51"/>
      <c r="F273" s="51"/>
      <c r="J273" s="34"/>
      <c r="O273" s="38"/>
    </row>
    <row r="274" spans="4:15" s="39" customFormat="1" ht="12" customHeight="1">
      <c r="D274" s="51"/>
      <c r="E274" s="51"/>
      <c r="F274" s="51"/>
      <c r="J274" s="34"/>
      <c r="O274" s="38"/>
    </row>
    <row r="275" spans="4:15" s="39" customFormat="1" ht="12" customHeight="1">
      <c r="D275" s="51"/>
      <c r="E275" s="51"/>
      <c r="F275" s="51"/>
      <c r="J275" s="34"/>
      <c r="O275" s="38"/>
    </row>
    <row r="276" spans="4:15" s="39" customFormat="1" ht="12" customHeight="1">
      <c r="D276" s="51"/>
      <c r="E276" s="51"/>
      <c r="F276" s="51"/>
      <c r="J276" s="34"/>
      <c r="O276" s="38"/>
    </row>
    <row r="277" spans="4:15" s="39" customFormat="1" ht="12" customHeight="1">
      <c r="D277" s="51"/>
      <c r="E277" s="51"/>
      <c r="F277" s="51"/>
      <c r="J277" s="34"/>
      <c r="O277" s="38"/>
    </row>
    <row r="278" spans="4:15" s="39" customFormat="1" ht="12" customHeight="1">
      <c r="D278" s="51"/>
      <c r="E278" s="51"/>
      <c r="F278" s="51"/>
      <c r="J278" s="34"/>
      <c r="O278" s="38"/>
    </row>
    <row r="279" spans="4:15" s="39" customFormat="1" ht="12" customHeight="1">
      <c r="D279" s="51"/>
      <c r="E279" s="51"/>
      <c r="F279" s="51"/>
      <c r="J279" s="34"/>
      <c r="O279" s="38"/>
    </row>
    <row r="280" spans="4:15" s="39" customFormat="1" ht="12" customHeight="1">
      <c r="D280" s="51"/>
      <c r="E280" s="51"/>
      <c r="F280" s="51"/>
      <c r="J280" s="34"/>
      <c r="O280" s="38"/>
    </row>
    <row r="281" spans="4:15" s="39" customFormat="1" ht="12" customHeight="1">
      <c r="D281" s="51"/>
      <c r="E281" s="51"/>
      <c r="F281" s="51"/>
      <c r="J281" s="34"/>
      <c r="O281" s="38"/>
    </row>
    <row r="282" spans="4:15" s="39" customFormat="1" ht="12" customHeight="1">
      <c r="D282" s="51"/>
      <c r="E282" s="51"/>
      <c r="F282" s="51"/>
      <c r="J282" s="34"/>
      <c r="O282" s="38"/>
    </row>
    <row r="283" spans="4:15" s="39" customFormat="1" ht="12" customHeight="1">
      <c r="D283" s="51"/>
      <c r="E283" s="51"/>
      <c r="F283" s="51"/>
      <c r="J283" s="34"/>
      <c r="O283" s="38"/>
    </row>
    <row r="284" spans="4:15" s="39" customFormat="1" ht="12" customHeight="1">
      <c r="D284" s="51"/>
      <c r="E284" s="51"/>
      <c r="F284" s="51"/>
      <c r="J284" s="34"/>
      <c r="O284" s="38"/>
    </row>
    <row r="285" spans="4:15" s="39" customFormat="1" ht="12" customHeight="1">
      <c r="D285" s="51"/>
      <c r="E285" s="51"/>
      <c r="F285" s="51"/>
      <c r="J285" s="34"/>
      <c r="O285" s="38"/>
    </row>
    <row r="286" spans="4:15" s="39" customFormat="1" ht="12" customHeight="1">
      <c r="D286" s="51"/>
      <c r="E286" s="51"/>
      <c r="F286" s="51"/>
      <c r="J286" s="34"/>
      <c r="O286" s="38"/>
    </row>
    <row r="287" spans="4:15" s="39" customFormat="1" ht="12" customHeight="1">
      <c r="D287" s="51"/>
      <c r="E287" s="51"/>
      <c r="F287" s="51"/>
      <c r="J287" s="34"/>
      <c r="O287" s="38"/>
    </row>
    <row r="288" spans="4:15" s="39" customFormat="1" ht="12" customHeight="1">
      <c r="D288" s="51"/>
      <c r="E288" s="51"/>
      <c r="F288" s="51"/>
      <c r="J288" s="34"/>
      <c r="O288" s="38"/>
    </row>
    <row r="289" spans="4:15" s="39" customFormat="1" ht="12" customHeight="1">
      <c r="D289" s="51"/>
      <c r="E289" s="51"/>
      <c r="F289" s="51"/>
      <c r="J289" s="34"/>
      <c r="O289" s="38"/>
    </row>
    <row r="290" spans="4:15" s="39" customFormat="1" ht="12" customHeight="1">
      <c r="D290" s="51"/>
      <c r="E290" s="51"/>
      <c r="F290" s="51"/>
      <c r="J290" s="34"/>
      <c r="O290" s="38"/>
    </row>
    <row r="291" spans="4:15" s="39" customFormat="1" ht="12" customHeight="1">
      <c r="D291" s="51"/>
      <c r="E291" s="51"/>
      <c r="F291" s="51"/>
      <c r="J291" s="34"/>
      <c r="O291" s="38"/>
    </row>
    <row r="292" spans="4:15" s="39" customFormat="1" ht="12" customHeight="1">
      <c r="D292" s="51"/>
      <c r="E292" s="51"/>
      <c r="F292" s="51"/>
      <c r="J292" s="34"/>
      <c r="O292" s="38"/>
    </row>
    <row r="293" spans="4:15" s="39" customFormat="1" ht="12" customHeight="1">
      <c r="D293" s="51"/>
      <c r="E293" s="51"/>
      <c r="F293" s="51"/>
      <c r="J293" s="34"/>
      <c r="O293" s="38"/>
    </row>
    <row r="294" spans="4:15" s="39" customFormat="1" ht="12" customHeight="1">
      <c r="D294" s="51"/>
      <c r="E294" s="51"/>
      <c r="F294" s="51"/>
      <c r="J294" s="34"/>
      <c r="O294" s="38"/>
    </row>
    <row r="295" spans="4:15" s="39" customFormat="1" ht="12" customHeight="1">
      <c r="D295" s="51"/>
      <c r="E295" s="51"/>
      <c r="F295" s="51"/>
      <c r="J295" s="34"/>
      <c r="O295" s="38"/>
    </row>
    <row r="296" spans="4:15" s="39" customFormat="1" ht="12" customHeight="1">
      <c r="D296" s="51"/>
      <c r="E296" s="51"/>
      <c r="F296" s="51"/>
      <c r="J296" s="34"/>
      <c r="O296" s="38"/>
    </row>
    <row r="297" spans="4:15" s="39" customFormat="1" ht="12" customHeight="1">
      <c r="D297" s="51"/>
      <c r="E297" s="51"/>
      <c r="F297" s="51"/>
      <c r="J297" s="34"/>
      <c r="O297" s="38"/>
    </row>
    <row r="298" spans="4:15" s="39" customFormat="1" ht="12" customHeight="1">
      <c r="D298" s="51"/>
      <c r="E298" s="51"/>
      <c r="F298" s="51"/>
      <c r="J298" s="34"/>
      <c r="O298" s="38"/>
    </row>
    <row r="299" spans="4:15" s="39" customFormat="1" ht="12" customHeight="1">
      <c r="D299" s="51"/>
      <c r="E299" s="51"/>
      <c r="F299" s="51"/>
      <c r="J299" s="34"/>
      <c r="O299" s="38"/>
    </row>
    <row r="300" spans="4:15" s="39" customFormat="1" ht="12" customHeight="1">
      <c r="D300" s="51"/>
      <c r="E300" s="51"/>
      <c r="F300" s="51"/>
      <c r="J300" s="34"/>
      <c r="O300" s="38"/>
    </row>
    <row r="301" spans="4:15" s="39" customFormat="1" ht="12" customHeight="1">
      <c r="D301" s="51"/>
      <c r="E301" s="51"/>
      <c r="F301" s="51"/>
      <c r="J301" s="34"/>
      <c r="O301" s="38"/>
    </row>
    <row r="302" spans="4:15" s="39" customFormat="1" ht="12" customHeight="1">
      <c r="D302" s="51"/>
      <c r="E302" s="51"/>
      <c r="F302" s="51"/>
      <c r="J302" s="34"/>
      <c r="O302" s="38"/>
    </row>
    <row r="303" spans="4:15" s="39" customFormat="1" ht="12" customHeight="1">
      <c r="D303" s="51"/>
      <c r="E303" s="51"/>
      <c r="F303" s="51"/>
      <c r="J303" s="34"/>
      <c r="O303" s="38"/>
    </row>
    <row r="304" spans="4:15" s="39" customFormat="1" ht="12" customHeight="1">
      <c r="D304" s="51"/>
      <c r="E304" s="51"/>
      <c r="F304" s="51"/>
      <c r="J304" s="34"/>
      <c r="O304" s="38"/>
    </row>
    <row r="305" spans="4:15" s="39" customFormat="1" ht="12" customHeight="1">
      <c r="D305" s="51"/>
      <c r="E305" s="51"/>
      <c r="F305" s="51"/>
      <c r="J305" s="34"/>
      <c r="O305" s="38"/>
    </row>
    <row r="306" spans="4:15" s="39" customFormat="1" ht="12" customHeight="1">
      <c r="D306" s="51"/>
      <c r="E306" s="51"/>
      <c r="F306" s="51"/>
      <c r="J306" s="34"/>
      <c r="O306" s="38"/>
    </row>
    <row r="307" spans="4:15" s="39" customFormat="1" ht="12" customHeight="1">
      <c r="D307" s="51"/>
      <c r="E307" s="51"/>
      <c r="F307" s="51"/>
      <c r="J307" s="34"/>
      <c r="O307" s="38"/>
    </row>
    <row r="308" spans="4:15" s="39" customFormat="1" ht="12" customHeight="1">
      <c r="D308" s="51"/>
      <c r="E308" s="51"/>
      <c r="F308" s="51"/>
      <c r="J308" s="34"/>
      <c r="O308" s="38"/>
    </row>
    <row r="309" spans="4:15" s="39" customFormat="1" ht="12" customHeight="1">
      <c r="D309" s="51"/>
      <c r="E309" s="51"/>
      <c r="F309" s="51"/>
      <c r="J309" s="34"/>
      <c r="O309" s="38"/>
    </row>
    <row r="310" spans="4:15" s="39" customFormat="1" ht="12" customHeight="1">
      <c r="D310" s="51"/>
      <c r="E310" s="51"/>
      <c r="F310" s="51"/>
      <c r="J310" s="34"/>
      <c r="O310" s="38"/>
    </row>
    <row r="311" spans="4:15" s="39" customFormat="1" ht="12" customHeight="1">
      <c r="D311" s="51"/>
      <c r="E311" s="51"/>
      <c r="F311" s="51"/>
      <c r="J311" s="34"/>
      <c r="O311" s="38"/>
    </row>
    <row r="312" spans="4:15" s="39" customFormat="1" ht="12" customHeight="1">
      <c r="D312" s="51"/>
      <c r="E312" s="51"/>
      <c r="F312" s="51"/>
      <c r="J312" s="34"/>
      <c r="O312" s="38"/>
    </row>
    <row r="313" spans="4:15" s="39" customFormat="1" ht="12" customHeight="1">
      <c r="D313" s="51"/>
      <c r="E313" s="51"/>
      <c r="F313" s="51"/>
      <c r="J313" s="34"/>
      <c r="O313" s="38"/>
    </row>
    <row r="314" spans="4:15" s="39" customFormat="1" ht="12" customHeight="1">
      <c r="D314" s="51"/>
      <c r="E314" s="51"/>
      <c r="F314" s="51"/>
      <c r="J314" s="34"/>
      <c r="O314" s="38"/>
    </row>
    <row r="315" spans="4:15" s="39" customFormat="1" ht="12" customHeight="1">
      <c r="D315" s="51"/>
      <c r="E315" s="51"/>
      <c r="F315" s="51"/>
      <c r="J315" s="34"/>
      <c r="O315" s="38"/>
    </row>
    <row r="316" spans="4:15" s="39" customFormat="1" ht="12" customHeight="1">
      <c r="D316" s="51"/>
      <c r="E316" s="51"/>
      <c r="F316" s="51"/>
      <c r="J316" s="34"/>
      <c r="O316" s="38"/>
    </row>
    <row r="317" spans="4:15" s="39" customFormat="1" ht="12" customHeight="1">
      <c r="D317" s="51"/>
      <c r="E317" s="51"/>
      <c r="F317" s="51"/>
      <c r="J317" s="34"/>
      <c r="O317" s="38"/>
    </row>
    <row r="318" spans="4:15" s="39" customFormat="1" ht="12" customHeight="1">
      <c r="D318" s="51"/>
      <c r="E318" s="51"/>
      <c r="F318" s="51"/>
      <c r="J318" s="34"/>
      <c r="O318" s="38"/>
    </row>
    <row r="319" spans="4:15" s="39" customFormat="1" ht="12" customHeight="1">
      <c r="D319" s="51"/>
      <c r="E319" s="51"/>
      <c r="F319" s="51"/>
      <c r="J319" s="34"/>
      <c r="O319" s="38"/>
    </row>
    <row r="320" spans="4:15" s="39" customFormat="1" ht="12" customHeight="1">
      <c r="D320" s="51"/>
      <c r="E320" s="51"/>
      <c r="F320" s="51"/>
      <c r="J320" s="34"/>
      <c r="O320" s="38"/>
    </row>
    <row r="321" spans="4:15" s="39" customFormat="1" ht="12" customHeight="1">
      <c r="D321" s="51"/>
      <c r="E321" s="51"/>
      <c r="F321" s="51"/>
      <c r="J321" s="34"/>
      <c r="O321" s="38"/>
    </row>
    <row r="322" spans="4:15" s="39" customFormat="1" ht="12" customHeight="1">
      <c r="D322" s="51"/>
      <c r="E322" s="51"/>
      <c r="F322" s="51"/>
      <c r="J322" s="34"/>
      <c r="O322" s="38"/>
    </row>
    <row r="323" spans="4:15" s="39" customFormat="1" ht="12" customHeight="1">
      <c r="D323" s="51"/>
      <c r="E323" s="51"/>
      <c r="F323" s="51"/>
      <c r="J323" s="34"/>
      <c r="O323" s="38"/>
    </row>
    <row r="324" spans="4:15" s="39" customFormat="1" ht="12" customHeight="1">
      <c r="D324" s="51"/>
      <c r="E324" s="51"/>
      <c r="F324" s="51"/>
      <c r="J324" s="34"/>
      <c r="O324" s="38"/>
    </row>
    <row r="325" spans="4:15" s="39" customFormat="1" ht="12" customHeight="1">
      <c r="D325" s="51"/>
      <c r="E325" s="51"/>
      <c r="F325" s="51"/>
      <c r="J325" s="34"/>
      <c r="O325" s="38"/>
    </row>
    <row r="326" spans="4:15" s="39" customFormat="1" ht="12" customHeight="1">
      <c r="D326" s="51"/>
      <c r="E326" s="51"/>
      <c r="F326" s="51"/>
      <c r="J326" s="34"/>
      <c r="O326" s="38"/>
    </row>
    <row r="327" spans="4:15" s="39" customFormat="1" ht="12" customHeight="1">
      <c r="D327" s="51"/>
      <c r="E327" s="51"/>
      <c r="F327" s="51"/>
      <c r="J327" s="34"/>
      <c r="O327" s="38"/>
    </row>
    <row r="328" spans="4:15" s="39" customFormat="1" ht="12" customHeight="1">
      <c r="D328" s="51"/>
      <c r="E328" s="51"/>
      <c r="F328" s="51"/>
      <c r="J328" s="34"/>
      <c r="O328" s="38"/>
    </row>
    <row r="329" spans="4:15" s="39" customFormat="1" ht="12" customHeight="1">
      <c r="D329" s="51"/>
      <c r="E329" s="51"/>
      <c r="F329" s="51"/>
      <c r="J329" s="34"/>
      <c r="O329" s="38"/>
    </row>
    <row r="330" spans="4:15" s="39" customFormat="1" ht="12" customHeight="1">
      <c r="D330" s="51"/>
      <c r="E330" s="51"/>
      <c r="F330" s="51"/>
      <c r="J330" s="34"/>
      <c r="O330" s="38"/>
    </row>
    <row r="331" spans="4:15" s="39" customFormat="1" ht="12" customHeight="1">
      <c r="D331" s="51"/>
      <c r="E331" s="51"/>
      <c r="F331" s="51"/>
      <c r="J331" s="34"/>
      <c r="O331" s="38"/>
    </row>
    <row r="332" spans="4:15" s="39" customFormat="1" ht="12" customHeight="1">
      <c r="D332" s="51"/>
      <c r="E332" s="51"/>
      <c r="F332" s="51"/>
      <c r="J332" s="34"/>
      <c r="O332" s="38"/>
    </row>
    <row r="333" spans="4:15" s="39" customFormat="1" ht="12" customHeight="1">
      <c r="D333" s="51"/>
      <c r="E333" s="51"/>
      <c r="F333" s="51"/>
      <c r="J333" s="34"/>
      <c r="O333" s="38"/>
    </row>
    <row r="334" spans="4:15" s="39" customFormat="1" ht="12" customHeight="1">
      <c r="D334" s="51"/>
      <c r="E334" s="51"/>
      <c r="F334" s="51"/>
      <c r="J334" s="34"/>
      <c r="O334" s="38"/>
    </row>
    <row r="335" spans="4:15" s="39" customFormat="1" ht="12" customHeight="1">
      <c r="D335" s="51"/>
      <c r="E335" s="51"/>
      <c r="F335" s="51"/>
      <c r="J335" s="34"/>
      <c r="O335" s="38"/>
    </row>
    <row r="336" spans="4:15" s="39" customFormat="1" ht="12" customHeight="1">
      <c r="D336" s="51"/>
      <c r="E336" s="51"/>
      <c r="F336" s="51"/>
      <c r="J336" s="34"/>
      <c r="O336" s="38"/>
    </row>
    <row r="337" spans="4:15" s="39" customFormat="1" ht="12" customHeight="1">
      <c r="D337" s="51"/>
      <c r="E337" s="51"/>
      <c r="F337" s="51"/>
      <c r="J337" s="34"/>
      <c r="O337" s="38"/>
    </row>
    <row r="338" spans="4:15" s="39" customFormat="1" ht="12" customHeight="1">
      <c r="D338" s="51"/>
      <c r="E338" s="51"/>
      <c r="F338" s="51"/>
      <c r="J338" s="34"/>
      <c r="O338" s="38"/>
    </row>
    <row r="339" spans="4:15" s="39" customFormat="1" ht="12" customHeight="1">
      <c r="D339" s="51"/>
      <c r="E339" s="51"/>
      <c r="F339" s="51"/>
      <c r="J339" s="34"/>
      <c r="O339" s="38"/>
    </row>
    <row r="340" spans="4:15" s="39" customFormat="1" ht="12" customHeight="1">
      <c r="D340" s="51"/>
      <c r="E340" s="51"/>
      <c r="F340" s="51"/>
      <c r="J340" s="34"/>
      <c r="O340" s="38"/>
    </row>
    <row r="341" spans="4:15" s="39" customFormat="1" ht="12" customHeight="1">
      <c r="D341" s="51"/>
      <c r="E341" s="51"/>
      <c r="F341" s="51"/>
      <c r="J341" s="34"/>
      <c r="O341" s="38"/>
    </row>
    <row r="342" spans="4:15" s="39" customFormat="1" ht="12" customHeight="1">
      <c r="D342" s="51"/>
      <c r="E342" s="51"/>
      <c r="F342" s="51"/>
      <c r="J342" s="34"/>
      <c r="O342" s="38"/>
    </row>
    <row r="343" spans="4:15" s="39" customFormat="1" ht="12" customHeight="1">
      <c r="D343" s="51"/>
      <c r="E343" s="51"/>
      <c r="F343" s="51"/>
      <c r="J343" s="34"/>
      <c r="O343" s="38"/>
    </row>
    <row r="344" spans="4:15" s="39" customFormat="1" ht="12" customHeight="1">
      <c r="D344" s="51"/>
      <c r="E344" s="51"/>
      <c r="F344" s="51"/>
      <c r="J344" s="34"/>
      <c r="O344" s="38"/>
    </row>
    <row r="345" spans="4:15" s="39" customFormat="1" ht="12" customHeight="1">
      <c r="D345" s="51"/>
      <c r="E345" s="51"/>
      <c r="F345" s="51"/>
      <c r="J345" s="34"/>
      <c r="O345" s="38"/>
    </row>
    <row r="346" spans="4:15" s="39" customFormat="1" ht="12" customHeight="1">
      <c r="D346" s="51"/>
      <c r="E346" s="51"/>
      <c r="F346" s="51"/>
      <c r="J346" s="34"/>
      <c r="O346" s="38"/>
    </row>
    <row r="347" spans="4:15" s="39" customFormat="1" ht="12" customHeight="1">
      <c r="D347" s="51"/>
      <c r="E347" s="51"/>
      <c r="F347" s="51"/>
      <c r="J347" s="34"/>
      <c r="O347" s="38"/>
    </row>
    <row r="348" spans="4:15" s="39" customFormat="1" ht="12" customHeight="1">
      <c r="D348" s="51"/>
      <c r="E348" s="51"/>
      <c r="F348" s="51"/>
      <c r="J348" s="34"/>
      <c r="O348" s="38"/>
    </row>
    <row r="349" spans="4:15" s="39" customFormat="1" ht="12" customHeight="1">
      <c r="D349" s="51"/>
      <c r="E349" s="51"/>
      <c r="F349" s="51"/>
      <c r="J349" s="34"/>
      <c r="O349" s="38"/>
    </row>
    <row r="350" spans="4:15" s="39" customFormat="1" ht="12" customHeight="1">
      <c r="D350" s="51"/>
      <c r="E350" s="51"/>
      <c r="F350" s="51"/>
      <c r="J350" s="34"/>
      <c r="O350" s="38"/>
    </row>
    <row r="351" spans="4:15" s="39" customFormat="1" ht="12" customHeight="1">
      <c r="D351" s="51"/>
      <c r="E351" s="51"/>
      <c r="F351" s="51"/>
      <c r="J351" s="34"/>
      <c r="O351" s="38"/>
    </row>
    <row r="352" spans="4:15" s="39" customFormat="1" ht="12" customHeight="1">
      <c r="D352" s="51"/>
      <c r="E352" s="51"/>
      <c r="F352" s="51"/>
      <c r="J352" s="34"/>
      <c r="O352" s="38"/>
    </row>
    <row r="353" spans="4:15" s="39" customFormat="1" ht="12" customHeight="1">
      <c r="D353" s="51"/>
      <c r="E353" s="51"/>
      <c r="F353" s="51"/>
      <c r="J353" s="34"/>
      <c r="O353" s="38"/>
    </row>
    <row r="354" spans="4:15" s="39" customFormat="1" ht="12" customHeight="1">
      <c r="D354" s="51"/>
      <c r="E354" s="51"/>
      <c r="F354" s="51"/>
      <c r="J354" s="34"/>
      <c r="O354" s="38"/>
    </row>
    <row r="355" spans="4:15" s="39" customFormat="1" ht="12" customHeight="1">
      <c r="D355" s="51"/>
      <c r="E355" s="51"/>
      <c r="F355" s="51"/>
      <c r="J355" s="34"/>
      <c r="O355" s="38"/>
    </row>
    <row r="356" spans="4:15" s="39" customFormat="1" ht="12" customHeight="1">
      <c r="D356" s="51"/>
      <c r="E356" s="51"/>
      <c r="F356" s="51"/>
      <c r="J356" s="34"/>
      <c r="O356" s="38"/>
    </row>
    <row r="357" spans="4:15" s="39" customFormat="1" ht="12" customHeight="1">
      <c r="D357" s="51"/>
      <c r="E357" s="51"/>
      <c r="F357" s="51"/>
      <c r="J357" s="34"/>
      <c r="O357" s="38"/>
    </row>
    <row r="358" spans="4:15" s="39" customFormat="1" ht="12" customHeight="1">
      <c r="D358" s="51"/>
      <c r="E358" s="51"/>
      <c r="F358" s="51"/>
      <c r="J358" s="34"/>
      <c r="O358" s="38"/>
    </row>
    <row r="359" spans="4:15" s="39" customFormat="1" ht="12" customHeight="1">
      <c r="D359" s="51"/>
      <c r="E359" s="51"/>
      <c r="F359" s="51"/>
      <c r="J359" s="34"/>
      <c r="O359" s="38"/>
    </row>
    <row r="360" spans="4:15" s="39" customFormat="1" ht="12" customHeight="1">
      <c r="D360" s="51"/>
      <c r="E360" s="51"/>
      <c r="F360" s="51"/>
      <c r="J360" s="34"/>
      <c r="O360" s="38"/>
    </row>
    <row r="361" spans="4:15" s="39" customFormat="1" ht="12" customHeight="1">
      <c r="D361" s="51"/>
      <c r="E361" s="51"/>
      <c r="F361" s="51"/>
      <c r="J361" s="34"/>
      <c r="O361" s="38"/>
    </row>
    <row r="362" spans="4:15" s="39" customFormat="1" ht="12" customHeight="1">
      <c r="D362" s="51"/>
      <c r="E362" s="51"/>
      <c r="F362" s="51"/>
      <c r="J362" s="34"/>
      <c r="O362" s="38"/>
    </row>
    <row r="363" spans="4:15" s="39" customFormat="1" ht="12" customHeight="1">
      <c r="D363" s="51"/>
      <c r="E363" s="51"/>
      <c r="F363" s="51"/>
      <c r="J363" s="34"/>
      <c r="O363" s="38"/>
    </row>
    <row r="364" spans="4:15" s="39" customFormat="1" ht="12" customHeight="1">
      <c r="D364" s="51"/>
      <c r="E364" s="51"/>
      <c r="F364" s="51"/>
      <c r="J364" s="34"/>
      <c r="O364" s="38"/>
    </row>
    <row r="365" spans="4:15" s="39" customFormat="1" ht="12" customHeight="1">
      <c r="D365" s="51"/>
      <c r="E365" s="51"/>
      <c r="F365" s="51"/>
      <c r="J365" s="34"/>
      <c r="O365" s="38"/>
    </row>
    <row r="366" spans="4:15" s="39" customFormat="1" ht="12" customHeight="1">
      <c r="D366" s="51"/>
      <c r="E366" s="51"/>
      <c r="F366" s="51"/>
      <c r="J366" s="34"/>
      <c r="O366" s="38"/>
    </row>
    <row r="367" spans="4:15" s="39" customFormat="1" ht="12" customHeight="1">
      <c r="D367" s="51"/>
      <c r="E367" s="51"/>
      <c r="F367" s="51"/>
      <c r="J367" s="34"/>
      <c r="O367" s="38"/>
    </row>
    <row r="368" spans="4:15" s="39" customFormat="1" ht="12" customHeight="1">
      <c r="D368" s="51"/>
      <c r="E368" s="51"/>
      <c r="F368" s="51"/>
      <c r="J368" s="34"/>
      <c r="O368" s="38"/>
    </row>
    <row r="369" spans="4:15" s="39" customFormat="1" ht="12" customHeight="1">
      <c r="D369" s="51"/>
      <c r="E369" s="51"/>
      <c r="F369" s="51"/>
      <c r="J369" s="34"/>
      <c r="O369" s="38"/>
    </row>
    <row r="370" spans="4:15" s="39" customFormat="1" ht="12" customHeight="1">
      <c r="D370" s="51"/>
      <c r="E370" s="51"/>
      <c r="F370" s="51"/>
      <c r="J370" s="34"/>
      <c r="O370" s="38"/>
    </row>
    <row r="371" spans="4:15" s="39" customFormat="1" ht="12" customHeight="1">
      <c r="D371" s="51"/>
      <c r="E371" s="51"/>
      <c r="F371" s="51"/>
      <c r="J371" s="34"/>
      <c r="O371" s="38"/>
    </row>
    <row r="372" spans="4:15" s="39" customFormat="1" ht="12" customHeight="1">
      <c r="D372" s="51"/>
      <c r="E372" s="51"/>
      <c r="F372" s="51"/>
      <c r="J372" s="34"/>
      <c r="O372" s="38"/>
    </row>
    <row r="373" spans="4:15" s="39" customFormat="1" ht="12" customHeight="1">
      <c r="D373" s="51"/>
      <c r="E373" s="51"/>
      <c r="F373" s="51"/>
      <c r="J373" s="34"/>
      <c r="O373" s="38"/>
    </row>
    <row r="374" spans="4:15" s="39" customFormat="1" ht="12" customHeight="1">
      <c r="D374" s="51"/>
      <c r="E374" s="51"/>
      <c r="F374" s="51"/>
      <c r="J374" s="34"/>
      <c r="O374" s="38"/>
    </row>
    <row r="375" spans="4:15" s="39" customFormat="1" ht="12" customHeight="1">
      <c r="D375" s="51"/>
      <c r="E375" s="51"/>
      <c r="F375" s="51"/>
      <c r="J375" s="34"/>
      <c r="O375" s="38"/>
    </row>
    <row r="376" spans="4:15" s="39" customFormat="1" ht="12" customHeight="1">
      <c r="D376" s="51"/>
      <c r="E376" s="51"/>
      <c r="F376" s="51"/>
      <c r="J376" s="34"/>
      <c r="O376" s="38"/>
    </row>
    <row r="377" spans="4:15" s="39" customFormat="1" ht="12" customHeight="1">
      <c r="D377" s="51"/>
      <c r="E377" s="51"/>
      <c r="F377" s="51"/>
      <c r="J377" s="34"/>
      <c r="O377" s="38"/>
    </row>
    <row r="378" spans="4:15" s="39" customFormat="1" ht="12" customHeight="1">
      <c r="D378" s="51"/>
      <c r="E378" s="51"/>
      <c r="F378" s="51"/>
      <c r="J378" s="34"/>
      <c r="O378" s="38"/>
    </row>
    <row r="379" spans="4:15" s="39" customFormat="1" ht="12" customHeight="1">
      <c r="D379" s="51"/>
      <c r="E379" s="51"/>
      <c r="F379" s="51"/>
      <c r="J379" s="34"/>
      <c r="O379" s="38"/>
    </row>
    <row r="380" spans="4:15" s="39" customFormat="1" ht="12" customHeight="1">
      <c r="D380" s="51"/>
      <c r="E380" s="51"/>
      <c r="F380" s="51"/>
      <c r="J380" s="34"/>
      <c r="O380" s="38"/>
    </row>
    <row r="381" spans="4:15" s="39" customFormat="1" ht="12" customHeight="1">
      <c r="D381" s="51"/>
      <c r="E381" s="51"/>
      <c r="F381" s="51"/>
      <c r="J381" s="34"/>
      <c r="O381" s="38"/>
    </row>
    <row r="382" spans="4:15" s="39" customFormat="1" ht="12" customHeight="1">
      <c r="D382" s="51"/>
      <c r="E382" s="51"/>
      <c r="F382" s="51"/>
      <c r="J382" s="34"/>
      <c r="O382" s="38"/>
    </row>
    <row r="383" spans="4:15" s="39" customFormat="1" ht="12" customHeight="1">
      <c r="D383" s="51"/>
      <c r="E383" s="51"/>
      <c r="F383" s="51"/>
      <c r="J383" s="34"/>
      <c r="O383" s="38"/>
    </row>
    <row r="384" spans="4:15" s="39" customFormat="1" ht="12" customHeight="1">
      <c r="D384" s="51"/>
      <c r="E384" s="51"/>
      <c r="F384" s="51"/>
      <c r="J384" s="34"/>
      <c r="O384" s="38"/>
    </row>
    <row r="385" spans="4:15" s="39" customFormat="1" ht="12" customHeight="1">
      <c r="D385" s="51"/>
      <c r="E385" s="51"/>
      <c r="F385" s="51"/>
      <c r="J385" s="34"/>
      <c r="O385" s="38"/>
    </row>
    <row r="386" spans="4:15" s="39" customFormat="1" ht="12" customHeight="1">
      <c r="D386" s="51"/>
      <c r="E386" s="51"/>
      <c r="F386" s="51"/>
      <c r="J386" s="34"/>
      <c r="O386" s="38"/>
    </row>
    <row r="387" spans="4:15" s="39" customFormat="1" ht="12" customHeight="1">
      <c r="D387" s="51"/>
      <c r="E387" s="51"/>
      <c r="F387" s="51"/>
      <c r="J387" s="34"/>
      <c r="O387" s="38"/>
    </row>
    <row r="388" spans="4:15" s="39" customFormat="1" ht="12" customHeight="1">
      <c r="D388" s="51"/>
      <c r="E388" s="51"/>
      <c r="F388" s="51"/>
      <c r="J388" s="34"/>
      <c r="O388" s="38"/>
    </row>
    <row r="389" spans="4:15" s="39" customFormat="1" ht="12" customHeight="1">
      <c r="D389" s="51"/>
      <c r="E389" s="51"/>
      <c r="F389" s="51"/>
      <c r="J389" s="34"/>
      <c r="O389" s="38"/>
    </row>
    <row r="390" spans="4:15" s="39" customFormat="1" ht="12" customHeight="1">
      <c r="D390" s="51"/>
      <c r="E390" s="51"/>
      <c r="F390" s="51"/>
      <c r="J390" s="34"/>
      <c r="O390" s="38"/>
    </row>
    <row r="391" spans="4:15" s="39" customFormat="1" ht="12" customHeight="1">
      <c r="D391" s="51"/>
      <c r="E391" s="51"/>
      <c r="F391" s="51"/>
      <c r="J391" s="34"/>
      <c r="O391" s="38"/>
    </row>
    <row r="392" spans="4:15" s="39" customFormat="1" ht="12" customHeight="1">
      <c r="D392" s="51"/>
      <c r="E392" s="51"/>
      <c r="F392" s="51"/>
      <c r="J392" s="34"/>
      <c r="O392" s="38"/>
    </row>
    <row r="393" spans="4:15" s="39" customFormat="1" ht="12" customHeight="1">
      <c r="D393" s="51"/>
      <c r="E393" s="51"/>
      <c r="F393" s="51"/>
      <c r="J393" s="34"/>
      <c r="O393" s="38"/>
    </row>
    <row r="394" spans="4:15" s="39" customFormat="1" ht="12" customHeight="1">
      <c r="D394" s="51"/>
      <c r="E394" s="51"/>
      <c r="F394" s="51"/>
      <c r="J394" s="34"/>
      <c r="O394" s="38"/>
    </row>
    <row r="395" spans="4:15" s="39" customFormat="1" ht="12" customHeight="1">
      <c r="D395" s="51"/>
      <c r="E395" s="51"/>
      <c r="F395" s="51"/>
      <c r="J395" s="34"/>
      <c r="O395" s="38"/>
    </row>
    <row r="396" spans="4:15" s="39" customFormat="1" ht="12" customHeight="1">
      <c r="D396" s="51"/>
      <c r="E396" s="51"/>
      <c r="F396" s="51"/>
      <c r="J396" s="34"/>
      <c r="O396" s="38"/>
    </row>
    <row r="397" spans="4:15" s="39" customFormat="1" ht="12" customHeight="1">
      <c r="D397" s="51"/>
      <c r="E397" s="51"/>
      <c r="F397" s="51"/>
      <c r="J397" s="34"/>
      <c r="O397" s="38"/>
    </row>
    <row r="398" spans="4:15" s="39" customFormat="1" ht="12" customHeight="1">
      <c r="D398" s="51"/>
      <c r="E398" s="51"/>
      <c r="F398" s="51"/>
      <c r="J398" s="34"/>
      <c r="O398" s="38"/>
    </row>
    <row r="399" spans="4:15" s="39" customFormat="1" ht="12" customHeight="1">
      <c r="D399" s="51"/>
      <c r="E399" s="51"/>
      <c r="F399" s="51"/>
      <c r="J399" s="34"/>
      <c r="O399" s="38"/>
    </row>
    <row r="400" spans="4:15" s="39" customFormat="1" ht="12" customHeight="1">
      <c r="D400" s="51"/>
      <c r="E400" s="51"/>
      <c r="F400" s="51"/>
      <c r="J400" s="34"/>
      <c r="O400" s="38"/>
    </row>
    <row r="401" spans="4:15" s="39" customFormat="1" ht="12" customHeight="1">
      <c r="D401" s="51"/>
      <c r="E401" s="51"/>
      <c r="F401" s="51"/>
      <c r="J401" s="34"/>
      <c r="O401" s="38"/>
    </row>
    <row r="402" spans="4:15" s="39" customFormat="1" ht="12" customHeight="1">
      <c r="D402" s="51"/>
      <c r="E402" s="51"/>
      <c r="F402" s="51"/>
      <c r="J402" s="34"/>
      <c r="O402" s="38"/>
    </row>
    <row r="403" spans="4:15" s="39" customFormat="1" ht="12" customHeight="1">
      <c r="D403" s="51"/>
      <c r="E403" s="51"/>
      <c r="F403" s="51"/>
      <c r="J403" s="34"/>
      <c r="O403" s="38"/>
    </row>
    <row r="404" spans="4:15" s="39" customFormat="1" ht="12" customHeight="1">
      <c r="D404" s="51"/>
      <c r="E404" s="51"/>
      <c r="F404" s="51"/>
      <c r="J404" s="34"/>
      <c r="O404" s="38"/>
    </row>
    <row r="405" spans="4:15" s="39" customFormat="1" ht="12" customHeight="1">
      <c r="D405" s="51"/>
      <c r="E405" s="51"/>
      <c r="F405" s="51"/>
      <c r="J405" s="34"/>
      <c r="O405" s="38"/>
    </row>
    <row r="406" spans="4:15" s="39" customFormat="1" ht="12" customHeight="1">
      <c r="D406" s="51"/>
      <c r="E406" s="51"/>
      <c r="F406" s="51"/>
      <c r="J406" s="34"/>
      <c r="O406" s="38"/>
    </row>
    <row r="407" spans="4:15" s="39" customFormat="1" ht="12" customHeight="1">
      <c r="D407" s="51"/>
      <c r="E407" s="51"/>
      <c r="F407" s="51"/>
      <c r="J407" s="34"/>
      <c r="O407" s="38"/>
    </row>
    <row r="408" spans="4:15" s="39" customFormat="1" ht="12" customHeight="1">
      <c r="D408" s="51"/>
      <c r="E408" s="51"/>
      <c r="F408" s="51"/>
      <c r="J408" s="34"/>
      <c r="O408" s="38"/>
    </row>
    <row r="409" spans="4:15" s="39" customFormat="1" ht="12" customHeight="1">
      <c r="D409" s="51"/>
      <c r="E409" s="51"/>
      <c r="F409" s="51"/>
      <c r="J409" s="34"/>
      <c r="O409" s="38"/>
    </row>
    <row r="410" spans="4:15" s="39" customFormat="1" ht="12" customHeight="1">
      <c r="D410" s="51"/>
      <c r="E410" s="51"/>
      <c r="F410" s="51"/>
      <c r="J410" s="34"/>
      <c r="O410" s="38"/>
    </row>
    <row r="411" spans="4:15" s="39" customFormat="1" ht="12" customHeight="1">
      <c r="D411" s="51"/>
      <c r="E411" s="51"/>
      <c r="F411" s="51"/>
      <c r="J411" s="34"/>
      <c r="O411" s="38"/>
    </row>
    <row r="412" spans="4:15" s="39" customFormat="1" ht="12" customHeight="1">
      <c r="D412" s="51"/>
      <c r="E412" s="51"/>
      <c r="F412" s="51"/>
      <c r="J412" s="34"/>
      <c r="O412" s="38"/>
    </row>
    <row r="413" spans="4:15" s="39" customFormat="1" ht="12" customHeight="1">
      <c r="D413" s="51"/>
      <c r="E413" s="51"/>
      <c r="F413" s="51"/>
      <c r="J413" s="34"/>
      <c r="O413" s="38"/>
    </row>
    <row r="414" spans="4:15" s="39" customFormat="1" ht="12" customHeight="1">
      <c r="D414" s="51"/>
      <c r="E414" s="51"/>
      <c r="F414" s="51"/>
      <c r="J414" s="34"/>
      <c r="O414" s="38"/>
    </row>
    <row r="415" spans="4:15" s="39" customFormat="1" ht="12" customHeight="1">
      <c r="D415" s="51"/>
      <c r="E415" s="51"/>
      <c r="F415" s="51"/>
      <c r="J415" s="34"/>
      <c r="O415" s="38"/>
    </row>
    <row r="416" spans="4:15" s="39" customFormat="1" ht="12" customHeight="1">
      <c r="D416" s="51"/>
      <c r="E416" s="51"/>
      <c r="F416" s="51"/>
      <c r="J416" s="34"/>
      <c r="O416" s="38"/>
    </row>
    <row r="417" spans="4:15" s="39" customFormat="1" ht="12" customHeight="1">
      <c r="D417" s="51"/>
      <c r="E417" s="51"/>
      <c r="F417" s="51"/>
      <c r="J417" s="34"/>
      <c r="O417" s="38"/>
    </row>
    <row r="418" spans="4:15" s="39" customFormat="1" ht="12" customHeight="1">
      <c r="D418" s="51"/>
      <c r="E418" s="51"/>
      <c r="F418" s="51"/>
      <c r="J418" s="34"/>
      <c r="O418" s="38"/>
    </row>
    <row r="419" spans="4:15" s="39" customFormat="1" ht="12" customHeight="1">
      <c r="D419" s="51"/>
      <c r="E419" s="51"/>
      <c r="F419" s="51"/>
      <c r="J419" s="34"/>
      <c r="O419" s="38"/>
    </row>
    <row r="420" spans="4:15" s="39" customFormat="1" ht="12" customHeight="1">
      <c r="D420" s="51"/>
      <c r="E420" s="51"/>
      <c r="F420" s="51"/>
      <c r="J420" s="34"/>
      <c r="O420" s="38"/>
    </row>
    <row r="421" spans="4:15" s="39" customFormat="1" ht="12" customHeight="1">
      <c r="D421" s="51"/>
      <c r="E421" s="51"/>
      <c r="F421" s="51"/>
      <c r="J421" s="34"/>
      <c r="O421" s="38"/>
    </row>
    <row r="422" spans="4:15" s="39" customFormat="1" ht="12" customHeight="1">
      <c r="D422" s="51"/>
      <c r="E422" s="51"/>
      <c r="F422" s="51"/>
      <c r="J422" s="34"/>
      <c r="O422" s="38"/>
    </row>
    <row r="423" spans="4:15" s="39" customFormat="1" ht="12" customHeight="1">
      <c r="D423" s="51"/>
      <c r="E423" s="51"/>
      <c r="F423" s="51"/>
      <c r="J423" s="34"/>
      <c r="O423" s="38"/>
    </row>
    <row r="424" spans="4:15" s="39" customFormat="1" ht="12" customHeight="1">
      <c r="D424" s="51"/>
      <c r="E424" s="51"/>
      <c r="F424" s="51"/>
      <c r="J424" s="34"/>
      <c r="O424" s="38"/>
    </row>
    <row r="425" spans="4:15" s="39" customFormat="1" ht="12" customHeight="1">
      <c r="D425" s="51"/>
      <c r="E425" s="51"/>
      <c r="F425" s="51"/>
      <c r="J425" s="34"/>
      <c r="O425" s="38"/>
    </row>
    <row r="426" spans="4:15" s="39" customFormat="1" ht="12" customHeight="1">
      <c r="D426" s="51"/>
      <c r="E426" s="51"/>
      <c r="F426" s="51"/>
      <c r="J426" s="34"/>
      <c r="O426" s="38"/>
    </row>
    <row r="427" spans="4:15" s="39" customFormat="1" ht="12" customHeight="1">
      <c r="D427" s="51"/>
      <c r="E427" s="51"/>
      <c r="F427" s="51"/>
      <c r="J427" s="34"/>
      <c r="O427" s="38"/>
    </row>
    <row r="428" spans="4:15" s="39" customFormat="1" ht="12" customHeight="1">
      <c r="D428" s="51"/>
      <c r="E428" s="51"/>
      <c r="F428" s="51"/>
      <c r="J428" s="34"/>
      <c r="O428" s="38"/>
    </row>
    <row r="429" spans="4:15" s="39" customFormat="1" ht="12" customHeight="1">
      <c r="D429" s="51"/>
      <c r="E429" s="51"/>
      <c r="F429" s="51"/>
      <c r="J429" s="34"/>
      <c r="O429" s="38"/>
    </row>
    <row r="430" spans="4:15" s="39" customFormat="1" ht="12" customHeight="1">
      <c r="D430" s="51"/>
      <c r="E430" s="51"/>
      <c r="F430" s="51"/>
      <c r="J430" s="34"/>
      <c r="O430" s="38"/>
    </row>
    <row r="431" spans="4:15" s="39" customFormat="1" ht="12" customHeight="1">
      <c r="D431" s="51"/>
      <c r="E431" s="51"/>
      <c r="F431" s="51"/>
      <c r="J431" s="34"/>
      <c r="O431" s="38"/>
    </row>
    <row r="432" spans="4:15" s="39" customFormat="1" ht="12" customHeight="1">
      <c r="D432" s="51"/>
      <c r="E432" s="51"/>
      <c r="F432" s="51"/>
      <c r="J432" s="34"/>
      <c r="O432" s="38"/>
    </row>
    <row r="433" spans="4:15" s="39" customFormat="1" ht="12" customHeight="1">
      <c r="D433" s="51"/>
      <c r="E433" s="51"/>
      <c r="F433" s="51"/>
      <c r="J433" s="34"/>
      <c r="O433" s="38"/>
    </row>
    <row r="434" spans="4:15" s="39" customFormat="1" ht="12" customHeight="1">
      <c r="D434" s="51"/>
      <c r="E434" s="51"/>
      <c r="F434" s="51"/>
      <c r="J434" s="34"/>
      <c r="O434" s="38"/>
    </row>
    <row r="435" spans="4:15" s="39" customFormat="1" ht="12" customHeight="1">
      <c r="D435" s="51"/>
      <c r="E435" s="51"/>
      <c r="F435" s="51"/>
      <c r="J435" s="34"/>
      <c r="O435" s="38"/>
    </row>
    <row r="436" spans="4:15" s="39" customFormat="1" ht="12" customHeight="1">
      <c r="D436" s="51"/>
      <c r="E436" s="51"/>
      <c r="F436" s="51"/>
      <c r="J436" s="34"/>
      <c r="O436" s="38"/>
    </row>
    <row r="437" spans="4:15" s="39" customFormat="1" ht="12" customHeight="1">
      <c r="D437" s="51"/>
      <c r="E437" s="51"/>
      <c r="F437" s="51"/>
      <c r="J437" s="34"/>
      <c r="O437" s="38"/>
    </row>
    <row r="438" spans="4:15" s="39" customFormat="1" ht="12" customHeight="1">
      <c r="D438" s="51"/>
      <c r="E438" s="51"/>
      <c r="F438" s="51"/>
      <c r="J438" s="34"/>
      <c r="O438" s="38"/>
    </row>
    <row r="439" spans="4:15" s="39" customFormat="1" ht="12" customHeight="1">
      <c r="D439" s="51"/>
      <c r="E439" s="51"/>
      <c r="F439" s="51"/>
      <c r="J439" s="34"/>
      <c r="O439" s="38"/>
    </row>
    <row r="440" spans="4:15" s="39" customFormat="1" ht="12" customHeight="1">
      <c r="D440" s="51"/>
      <c r="E440" s="51"/>
      <c r="F440" s="51"/>
      <c r="J440" s="34"/>
      <c r="O440" s="38"/>
    </row>
    <row r="441" spans="4:15" s="39" customFormat="1" ht="12" customHeight="1">
      <c r="D441" s="51"/>
      <c r="E441" s="51"/>
      <c r="F441" s="51"/>
      <c r="J441" s="34"/>
      <c r="O441" s="38"/>
    </row>
    <row r="442" spans="4:15" s="39" customFormat="1" ht="12" customHeight="1">
      <c r="D442" s="51"/>
      <c r="E442" s="51"/>
      <c r="F442" s="51"/>
      <c r="J442" s="34"/>
      <c r="O442" s="38"/>
    </row>
    <row r="443" spans="4:15" s="39" customFormat="1" ht="12" customHeight="1">
      <c r="D443" s="51"/>
      <c r="E443" s="51"/>
      <c r="F443" s="51"/>
      <c r="J443" s="34"/>
      <c r="O443" s="38"/>
    </row>
    <row r="444" spans="4:15" s="39" customFormat="1" ht="12" customHeight="1">
      <c r="D444" s="51"/>
      <c r="E444" s="51"/>
      <c r="F444" s="51"/>
      <c r="J444" s="34"/>
      <c r="O444" s="38"/>
    </row>
    <row r="445" spans="4:15" s="39" customFormat="1" ht="12" customHeight="1">
      <c r="D445" s="51"/>
      <c r="E445" s="51"/>
      <c r="F445" s="51"/>
      <c r="J445" s="34"/>
      <c r="O445" s="38"/>
    </row>
    <row r="446" spans="4:15" s="39" customFormat="1" ht="12" customHeight="1">
      <c r="D446" s="51"/>
      <c r="E446" s="51"/>
      <c r="F446" s="51"/>
      <c r="J446" s="34"/>
      <c r="O446" s="38"/>
    </row>
    <row r="447" spans="4:15" s="39" customFormat="1" ht="12" customHeight="1">
      <c r="D447" s="51"/>
      <c r="E447" s="51"/>
      <c r="F447" s="51"/>
      <c r="J447" s="34"/>
      <c r="O447" s="38"/>
    </row>
    <row r="448" spans="4:15" s="39" customFormat="1" ht="12" customHeight="1">
      <c r="D448" s="51"/>
      <c r="E448" s="51"/>
      <c r="F448" s="51"/>
      <c r="J448" s="34"/>
      <c r="O448" s="38"/>
    </row>
    <row r="449" spans="4:15" s="39" customFormat="1" ht="12" customHeight="1">
      <c r="D449" s="51"/>
      <c r="E449" s="51"/>
      <c r="F449" s="51"/>
      <c r="J449" s="34"/>
      <c r="O449" s="38"/>
    </row>
    <row r="450" spans="4:15" s="39" customFormat="1" ht="12" customHeight="1">
      <c r="D450" s="51"/>
      <c r="E450" s="51"/>
      <c r="F450" s="51"/>
      <c r="J450" s="34"/>
      <c r="O450" s="38"/>
    </row>
    <row r="451" spans="4:15" s="39" customFormat="1" ht="12" customHeight="1">
      <c r="D451" s="51"/>
      <c r="E451" s="51"/>
      <c r="F451" s="51"/>
      <c r="J451" s="34"/>
      <c r="O451" s="38"/>
    </row>
    <row r="452" spans="4:15" s="39" customFormat="1" ht="12" customHeight="1">
      <c r="D452" s="51"/>
      <c r="E452" s="51"/>
      <c r="F452" s="51"/>
      <c r="J452" s="34"/>
      <c r="O452" s="38"/>
    </row>
    <row r="453" spans="4:15" s="39" customFormat="1" ht="12" customHeight="1">
      <c r="D453" s="51"/>
      <c r="E453" s="51"/>
      <c r="F453" s="51"/>
      <c r="J453" s="34"/>
      <c r="O453" s="38"/>
    </row>
    <row r="454" spans="4:15" s="39" customFormat="1" ht="12" customHeight="1">
      <c r="D454" s="51"/>
      <c r="E454" s="51"/>
      <c r="F454" s="51"/>
      <c r="J454" s="34"/>
      <c r="O454" s="38"/>
    </row>
    <row r="455" spans="4:15" s="39" customFormat="1" ht="12" customHeight="1">
      <c r="D455" s="51"/>
      <c r="E455" s="51"/>
      <c r="F455" s="51"/>
      <c r="J455" s="34"/>
      <c r="O455" s="38"/>
    </row>
    <row r="456" spans="4:15" s="39" customFormat="1" ht="12" customHeight="1">
      <c r="D456" s="51"/>
      <c r="E456" s="51"/>
      <c r="F456" s="51"/>
      <c r="J456" s="34"/>
      <c r="O456" s="38"/>
    </row>
    <row r="457" spans="4:15" s="39" customFormat="1" ht="12" customHeight="1">
      <c r="D457" s="51"/>
      <c r="E457" s="51"/>
      <c r="F457" s="51"/>
      <c r="J457" s="34"/>
      <c r="O457" s="38"/>
    </row>
    <row r="458" spans="4:15" s="39" customFormat="1" ht="12" customHeight="1">
      <c r="D458" s="51"/>
      <c r="E458" s="51"/>
      <c r="F458" s="51"/>
      <c r="J458" s="34"/>
      <c r="O458" s="38"/>
    </row>
    <row r="459" spans="4:15" s="39" customFormat="1" ht="12" customHeight="1">
      <c r="D459" s="51"/>
      <c r="E459" s="51"/>
      <c r="F459" s="51"/>
      <c r="J459" s="34"/>
      <c r="O459" s="38"/>
    </row>
    <row r="460" spans="4:15" s="39" customFormat="1" ht="12" customHeight="1">
      <c r="D460" s="51"/>
      <c r="E460" s="51"/>
      <c r="F460" s="51"/>
      <c r="J460" s="34"/>
      <c r="O460" s="38"/>
    </row>
    <row r="461" spans="4:15" s="39" customFormat="1" ht="12" customHeight="1">
      <c r="D461" s="51"/>
      <c r="E461" s="51"/>
      <c r="F461" s="51"/>
      <c r="J461" s="34"/>
      <c r="O461" s="38"/>
    </row>
    <row r="462" spans="4:15" s="39" customFormat="1" ht="12" customHeight="1">
      <c r="D462" s="51"/>
      <c r="E462" s="51"/>
      <c r="F462" s="51"/>
      <c r="J462" s="34"/>
      <c r="O462" s="38"/>
    </row>
    <row r="463" spans="4:15" s="39" customFormat="1" ht="12" customHeight="1">
      <c r="D463" s="51"/>
      <c r="E463" s="51"/>
      <c r="F463" s="51"/>
      <c r="J463" s="34"/>
      <c r="O463" s="38"/>
    </row>
    <row r="464" spans="4:15" s="39" customFormat="1" ht="12" customHeight="1">
      <c r="D464" s="51"/>
      <c r="E464" s="51"/>
      <c r="F464" s="51"/>
      <c r="J464" s="34"/>
      <c r="O464" s="38"/>
    </row>
    <row r="465" spans="4:15" s="39" customFormat="1" ht="12" customHeight="1">
      <c r="D465" s="51"/>
      <c r="E465" s="51"/>
      <c r="F465" s="51"/>
      <c r="J465" s="34"/>
      <c r="O465" s="38"/>
    </row>
    <row r="466" spans="4:15" s="39" customFormat="1" ht="12" customHeight="1">
      <c r="D466" s="51"/>
      <c r="E466" s="51"/>
      <c r="F466" s="51"/>
      <c r="J466" s="34"/>
      <c r="O466" s="38"/>
    </row>
    <row r="467" spans="4:15" s="39" customFormat="1" ht="12" customHeight="1">
      <c r="D467" s="51"/>
      <c r="E467" s="51"/>
      <c r="F467" s="51"/>
      <c r="J467" s="34"/>
      <c r="O467" s="38"/>
    </row>
    <row r="468" spans="4:15" s="39" customFormat="1" ht="12" customHeight="1">
      <c r="D468" s="51"/>
      <c r="E468" s="51"/>
      <c r="F468" s="51"/>
      <c r="J468" s="34"/>
      <c r="O468" s="38"/>
    </row>
    <row r="469" spans="4:15" s="39" customFormat="1" ht="12" customHeight="1">
      <c r="D469" s="51"/>
      <c r="E469" s="51"/>
      <c r="F469" s="51"/>
      <c r="J469" s="34"/>
      <c r="O469" s="38"/>
    </row>
    <row r="470" spans="4:15" s="39" customFormat="1" ht="12" customHeight="1">
      <c r="D470" s="51"/>
      <c r="E470" s="51"/>
      <c r="F470" s="51"/>
      <c r="J470" s="34"/>
      <c r="O470" s="38"/>
    </row>
    <row r="471" spans="4:15" s="39" customFormat="1" ht="12" customHeight="1">
      <c r="D471" s="51"/>
      <c r="E471" s="51"/>
      <c r="F471" s="51"/>
      <c r="J471" s="34"/>
      <c r="O471" s="38"/>
    </row>
    <row r="472" spans="4:15" s="39" customFormat="1" ht="12" customHeight="1">
      <c r="D472" s="51"/>
      <c r="E472" s="51"/>
      <c r="F472" s="51"/>
      <c r="J472" s="34"/>
      <c r="O472" s="38"/>
    </row>
    <row r="473" spans="4:15" s="39" customFormat="1" ht="12" customHeight="1">
      <c r="D473" s="51"/>
      <c r="E473" s="51"/>
      <c r="F473" s="51"/>
      <c r="J473" s="34"/>
      <c r="O473" s="38"/>
    </row>
    <row r="474" spans="4:15" s="39" customFormat="1" ht="12" customHeight="1">
      <c r="D474" s="51"/>
      <c r="E474" s="51"/>
      <c r="F474" s="51"/>
      <c r="J474" s="34"/>
      <c r="O474" s="38"/>
    </row>
    <row r="475" spans="4:15" s="39" customFormat="1" ht="12" customHeight="1">
      <c r="D475" s="51"/>
      <c r="E475" s="51"/>
      <c r="F475" s="51"/>
      <c r="J475" s="34"/>
      <c r="O475" s="38"/>
    </row>
    <row r="476" spans="4:15" s="39" customFormat="1" ht="12" customHeight="1">
      <c r="D476" s="51"/>
      <c r="E476" s="51"/>
      <c r="F476" s="51"/>
      <c r="J476" s="34"/>
      <c r="O476" s="38"/>
    </row>
    <row r="477" spans="4:15" s="39" customFormat="1" ht="12" customHeight="1">
      <c r="D477" s="51"/>
      <c r="E477" s="51"/>
      <c r="F477" s="51"/>
      <c r="J477" s="34"/>
      <c r="O477" s="38"/>
    </row>
    <row r="478" spans="4:15" s="39" customFormat="1" ht="12" customHeight="1">
      <c r="D478" s="51"/>
      <c r="E478" s="51"/>
      <c r="F478" s="51"/>
      <c r="J478" s="34"/>
      <c r="O478" s="38"/>
    </row>
    <row r="479" spans="4:15" s="39" customFormat="1" ht="12" customHeight="1">
      <c r="D479" s="51"/>
      <c r="E479" s="51"/>
      <c r="F479" s="51"/>
      <c r="J479" s="34"/>
      <c r="O479" s="38"/>
    </row>
    <row r="480" spans="4:15" s="39" customFormat="1" ht="12" customHeight="1">
      <c r="D480" s="51"/>
      <c r="E480" s="51"/>
      <c r="F480" s="51"/>
      <c r="J480" s="34"/>
      <c r="O480" s="38"/>
    </row>
    <row r="481" spans="4:15" s="39" customFormat="1" ht="12" customHeight="1">
      <c r="D481" s="51"/>
      <c r="E481" s="51"/>
      <c r="F481" s="51"/>
      <c r="J481" s="34"/>
      <c r="O481" s="38"/>
    </row>
    <row r="482" spans="4:15" s="39" customFormat="1" ht="12" customHeight="1">
      <c r="D482" s="51"/>
      <c r="E482" s="51"/>
      <c r="F482" s="51"/>
      <c r="J482" s="34"/>
      <c r="O482" s="38"/>
    </row>
    <row r="483" spans="4:15" s="39" customFormat="1" ht="12" customHeight="1">
      <c r="D483" s="51"/>
      <c r="E483" s="51"/>
      <c r="F483" s="51"/>
      <c r="J483" s="34"/>
      <c r="O483" s="38"/>
    </row>
    <row r="484" spans="4:15" s="39" customFormat="1" ht="12" customHeight="1">
      <c r="D484" s="51"/>
      <c r="E484" s="51"/>
      <c r="F484" s="51"/>
      <c r="J484" s="34"/>
      <c r="O484" s="38"/>
    </row>
    <row r="485" spans="4:15" s="39" customFormat="1" ht="12" customHeight="1">
      <c r="D485" s="51"/>
      <c r="E485" s="51"/>
      <c r="F485" s="51"/>
      <c r="J485" s="34"/>
      <c r="O485" s="38"/>
    </row>
    <row r="486" spans="4:15" s="39" customFormat="1" ht="12" customHeight="1">
      <c r="D486" s="51"/>
      <c r="E486" s="51"/>
      <c r="F486" s="51"/>
      <c r="J486" s="34"/>
      <c r="O486" s="38"/>
    </row>
    <row r="487" spans="4:15" s="39" customFormat="1" ht="12" customHeight="1">
      <c r="D487" s="51"/>
      <c r="E487" s="51"/>
      <c r="F487" s="51"/>
      <c r="J487" s="34"/>
      <c r="O487" s="38"/>
    </row>
    <row r="488" spans="4:15" s="39" customFormat="1" ht="12" customHeight="1">
      <c r="D488" s="51"/>
      <c r="E488" s="51"/>
      <c r="F488" s="51"/>
      <c r="J488" s="34"/>
      <c r="O488" s="38"/>
    </row>
    <row r="489" spans="4:15" s="39" customFormat="1" ht="12" customHeight="1">
      <c r="D489" s="51"/>
      <c r="E489" s="51"/>
      <c r="F489" s="51"/>
      <c r="J489" s="34"/>
      <c r="O489" s="38"/>
    </row>
    <row r="490" spans="4:15" s="39" customFormat="1" ht="12" customHeight="1">
      <c r="D490" s="51"/>
      <c r="E490" s="51"/>
      <c r="F490" s="51"/>
      <c r="J490" s="34"/>
      <c r="O490" s="38"/>
    </row>
    <row r="491" spans="4:15" s="39" customFormat="1" ht="12" customHeight="1">
      <c r="D491" s="51"/>
      <c r="E491" s="51"/>
      <c r="F491" s="51"/>
      <c r="J491" s="34"/>
      <c r="O491" s="38"/>
    </row>
    <row r="492" spans="4:15" s="39" customFormat="1" ht="12" customHeight="1">
      <c r="D492" s="51"/>
      <c r="E492" s="51"/>
      <c r="F492" s="51"/>
      <c r="J492" s="34"/>
      <c r="O492" s="38"/>
    </row>
    <row r="493" spans="4:15" s="39" customFormat="1" ht="12" customHeight="1">
      <c r="D493" s="51"/>
      <c r="E493" s="51"/>
      <c r="F493" s="51"/>
      <c r="J493" s="34"/>
      <c r="O493" s="38"/>
    </row>
    <row r="494" spans="4:15" s="39" customFormat="1" ht="12" customHeight="1">
      <c r="D494" s="51"/>
      <c r="E494" s="51"/>
      <c r="F494" s="51"/>
      <c r="J494" s="34"/>
      <c r="O494" s="38"/>
    </row>
    <row r="495" spans="4:15" s="39" customFormat="1" ht="12" customHeight="1">
      <c r="D495" s="51"/>
      <c r="E495" s="51"/>
      <c r="F495" s="51"/>
      <c r="J495" s="34"/>
      <c r="O495" s="38"/>
    </row>
    <row r="496" spans="4:15" s="39" customFormat="1" ht="12" customHeight="1">
      <c r="D496" s="51"/>
      <c r="E496" s="51"/>
      <c r="F496" s="51"/>
      <c r="J496" s="34"/>
      <c r="O496" s="38"/>
    </row>
    <row r="497" spans="4:15" s="39" customFormat="1" ht="12" customHeight="1">
      <c r="D497" s="51"/>
      <c r="E497" s="51"/>
      <c r="F497" s="51"/>
      <c r="J497" s="34"/>
      <c r="O497" s="38"/>
    </row>
    <row r="498" spans="4:15" s="39" customFormat="1" ht="12" customHeight="1">
      <c r="D498" s="51"/>
      <c r="E498" s="51"/>
      <c r="F498" s="51"/>
      <c r="J498" s="34"/>
      <c r="O498" s="38"/>
    </row>
    <row r="499" spans="4:15" s="39" customFormat="1" ht="12" customHeight="1">
      <c r="D499" s="51"/>
      <c r="E499" s="51"/>
      <c r="F499" s="51"/>
      <c r="J499" s="34"/>
      <c r="O499" s="38"/>
    </row>
    <row r="500" spans="4:15" s="39" customFormat="1" ht="12" customHeight="1">
      <c r="D500" s="51"/>
      <c r="E500" s="51"/>
      <c r="F500" s="51"/>
      <c r="J500" s="34"/>
      <c r="O500" s="38"/>
    </row>
    <row r="501" spans="4:15" s="39" customFormat="1" ht="12" customHeight="1">
      <c r="D501" s="51"/>
      <c r="E501" s="51"/>
      <c r="F501" s="51"/>
      <c r="J501" s="34"/>
      <c r="O501" s="38"/>
    </row>
    <row r="502" spans="4:15" s="39" customFormat="1" ht="12" customHeight="1">
      <c r="D502" s="51"/>
      <c r="E502" s="51"/>
      <c r="F502" s="51"/>
      <c r="J502" s="34"/>
      <c r="O502" s="38"/>
    </row>
    <row r="503" spans="4:15" s="39" customFormat="1" ht="12" customHeight="1">
      <c r="D503" s="51"/>
      <c r="E503" s="51"/>
      <c r="F503" s="51"/>
      <c r="J503" s="34"/>
      <c r="O503" s="38"/>
    </row>
    <row r="504" spans="4:15" s="39" customFormat="1" ht="12" customHeight="1">
      <c r="D504" s="51"/>
      <c r="E504" s="51"/>
      <c r="F504" s="51"/>
      <c r="J504" s="34"/>
      <c r="O504" s="38"/>
    </row>
    <row r="505" spans="4:15" s="39" customFormat="1" ht="12" customHeight="1">
      <c r="D505" s="51"/>
      <c r="E505" s="51"/>
      <c r="F505" s="51"/>
      <c r="J505" s="34"/>
      <c r="O505" s="38"/>
    </row>
    <row r="506" spans="4:15" s="39" customFormat="1" ht="12" customHeight="1">
      <c r="D506" s="51"/>
      <c r="E506" s="51"/>
      <c r="F506" s="51"/>
      <c r="J506" s="34"/>
      <c r="O506" s="38"/>
    </row>
    <row r="507" spans="4:15" s="39" customFormat="1" ht="12" customHeight="1">
      <c r="D507" s="51"/>
      <c r="E507" s="51"/>
      <c r="F507" s="51"/>
      <c r="J507" s="34"/>
      <c r="O507" s="38"/>
    </row>
    <row r="508" spans="4:15" s="39" customFormat="1" ht="12" customHeight="1">
      <c r="D508" s="51"/>
      <c r="E508" s="51"/>
      <c r="F508" s="51"/>
      <c r="J508" s="34"/>
      <c r="O508" s="38"/>
    </row>
    <row r="509" spans="4:15" s="39" customFormat="1" ht="12" customHeight="1">
      <c r="D509" s="51"/>
      <c r="E509" s="51"/>
      <c r="F509" s="51"/>
      <c r="J509" s="34"/>
      <c r="O509" s="38"/>
    </row>
    <row r="510" spans="4:15" s="39" customFormat="1" ht="12" customHeight="1">
      <c r="D510" s="51"/>
      <c r="E510" s="51"/>
      <c r="F510" s="51"/>
      <c r="J510" s="34"/>
      <c r="O510" s="38"/>
    </row>
    <row r="511" spans="4:15" s="39" customFormat="1" ht="12" customHeight="1">
      <c r="D511" s="51"/>
      <c r="E511" s="51"/>
      <c r="F511" s="51"/>
      <c r="J511" s="34"/>
      <c r="O511" s="38"/>
    </row>
    <row r="512" spans="4:15" s="39" customFormat="1" ht="12" customHeight="1">
      <c r="D512" s="51"/>
      <c r="E512" s="51"/>
      <c r="F512" s="51"/>
      <c r="J512" s="34"/>
      <c r="O512" s="38"/>
    </row>
    <row r="513" spans="4:15" s="39" customFormat="1" ht="12" customHeight="1">
      <c r="D513" s="51"/>
      <c r="E513" s="51"/>
      <c r="F513" s="51"/>
      <c r="J513" s="34"/>
      <c r="O513" s="38"/>
    </row>
    <row r="514" spans="4:15" s="39" customFormat="1" ht="12" customHeight="1">
      <c r="D514" s="51"/>
      <c r="E514" s="51"/>
      <c r="F514" s="51"/>
      <c r="J514" s="34"/>
      <c r="O514" s="38"/>
    </row>
    <row r="515" spans="4:15" s="39" customFormat="1" ht="12" customHeight="1">
      <c r="D515" s="51"/>
      <c r="E515" s="51"/>
      <c r="F515" s="51"/>
      <c r="J515" s="34"/>
      <c r="O515" s="38"/>
    </row>
    <row r="516" spans="4:15" s="39" customFormat="1" ht="12" customHeight="1">
      <c r="D516" s="51"/>
      <c r="E516" s="51"/>
      <c r="F516" s="51"/>
      <c r="J516" s="34"/>
      <c r="O516" s="38"/>
    </row>
    <row r="517" spans="4:15" s="39" customFormat="1" ht="12" customHeight="1">
      <c r="D517" s="51"/>
      <c r="E517" s="51"/>
      <c r="F517" s="51"/>
      <c r="J517" s="34"/>
      <c r="O517" s="38"/>
    </row>
    <row r="518" spans="4:15" s="39" customFormat="1" ht="12" customHeight="1">
      <c r="D518" s="51"/>
      <c r="E518" s="51"/>
      <c r="F518" s="51"/>
      <c r="J518" s="34"/>
      <c r="O518" s="38"/>
    </row>
    <row r="519" spans="4:15" s="39" customFormat="1" ht="12" customHeight="1">
      <c r="D519" s="51"/>
      <c r="E519" s="51"/>
      <c r="F519" s="51"/>
      <c r="J519" s="34"/>
      <c r="O519" s="38"/>
    </row>
    <row r="520" spans="4:15" s="39" customFormat="1" ht="12" customHeight="1">
      <c r="D520" s="51"/>
      <c r="E520" s="51"/>
      <c r="F520" s="51"/>
      <c r="J520" s="34"/>
      <c r="O520" s="38"/>
    </row>
    <row r="521" spans="4:15" s="39" customFormat="1" ht="12" customHeight="1">
      <c r="D521" s="51"/>
      <c r="E521" s="51"/>
      <c r="F521" s="51"/>
      <c r="J521" s="34"/>
      <c r="O521" s="38"/>
    </row>
    <row r="522" spans="4:15" s="39" customFormat="1" ht="12" customHeight="1">
      <c r="D522" s="51"/>
      <c r="E522" s="51"/>
      <c r="F522" s="51"/>
      <c r="J522" s="34"/>
      <c r="O522" s="38"/>
    </row>
    <row r="523" spans="4:15" s="39" customFormat="1" ht="12" customHeight="1">
      <c r="D523" s="51"/>
      <c r="E523" s="51"/>
      <c r="F523" s="51"/>
      <c r="J523" s="34"/>
      <c r="O523" s="38"/>
    </row>
    <row r="524" spans="4:15" s="39" customFormat="1" ht="12" customHeight="1">
      <c r="D524" s="51"/>
      <c r="E524" s="51"/>
      <c r="F524" s="51"/>
      <c r="J524" s="34"/>
      <c r="O524" s="38"/>
    </row>
    <row r="525" spans="4:15" s="39" customFormat="1" ht="12" customHeight="1">
      <c r="D525" s="51"/>
      <c r="E525" s="51"/>
      <c r="F525" s="51"/>
      <c r="J525" s="34"/>
      <c r="O525" s="38"/>
    </row>
    <row r="526" spans="4:15" s="39" customFormat="1" ht="12" customHeight="1">
      <c r="D526" s="51"/>
      <c r="E526" s="51"/>
      <c r="F526" s="51"/>
      <c r="J526" s="34"/>
      <c r="O526" s="38"/>
    </row>
    <row r="527" spans="4:15" s="39" customFormat="1" ht="12" customHeight="1">
      <c r="D527" s="51"/>
      <c r="E527" s="51"/>
      <c r="F527" s="51"/>
      <c r="J527" s="34"/>
      <c r="O527" s="38"/>
    </row>
    <row r="528" spans="4:15" s="39" customFormat="1" ht="12" customHeight="1">
      <c r="D528" s="51"/>
      <c r="E528" s="51"/>
      <c r="F528" s="51"/>
      <c r="J528" s="34"/>
      <c r="O528" s="38"/>
    </row>
    <row r="529" spans="4:15" s="39" customFormat="1" ht="12" customHeight="1">
      <c r="D529" s="51"/>
      <c r="E529" s="51"/>
      <c r="F529" s="51"/>
      <c r="J529" s="34"/>
      <c r="O529" s="38"/>
    </row>
    <row r="530" spans="4:15" s="39" customFormat="1" ht="12" customHeight="1">
      <c r="D530" s="51"/>
      <c r="E530" s="51"/>
      <c r="F530" s="51"/>
      <c r="J530" s="34"/>
      <c r="O530" s="38"/>
    </row>
    <row r="531" spans="4:15" s="39" customFormat="1" ht="12" customHeight="1">
      <c r="D531" s="51"/>
      <c r="E531" s="51"/>
      <c r="F531" s="51"/>
      <c r="J531" s="34"/>
      <c r="O531" s="38"/>
    </row>
    <row r="532" spans="4:15" s="39" customFormat="1" ht="12" customHeight="1">
      <c r="D532" s="51"/>
      <c r="E532" s="51"/>
      <c r="F532" s="51"/>
      <c r="J532" s="34"/>
      <c r="O532" s="38"/>
    </row>
    <row r="533" spans="4:15" s="39" customFormat="1" ht="12" customHeight="1">
      <c r="D533" s="51"/>
      <c r="E533" s="51"/>
      <c r="F533" s="51"/>
      <c r="J533" s="34"/>
      <c r="O533" s="38"/>
    </row>
    <row r="534" spans="4:15" s="39" customFormat="1" ht="12" customHeight="1">
      <c r="D534" s="51"/>
      <c r="E534" s="51"/>
      <c r="F534" s="51"/>
      <c r="J534" s="34"/>
      <c r="O534" s="38"/>
    </row>
    <row r="535" spans="4:15" s="39" customFormat="1" ht="12" customHeight="1">
      <c r="D535" s="51"/>
      <c r="E535" s="51"/>
      <c r="F535" s="51"/>
      <c r="J535" s="34"/>
      <c r="O535" s="38"/>
    </row>
    <row r="536" spans="4:15" s="39" customFormat="1" ht="12" customHeight="1">
      <c r="D536" s="51"/>
      <c r="E536" s="51"/>
      <c r="F536" s="51"/>
      <c r="J536" s="34"/>
      <c r="O536" s="38"/>
    </row>
    <row r="537" spans="4:15" s="39" customFormat="1" ht="12" customHeight="1">
      <c r="D537" s="51"/>
      <c r="E537" s="51"/>
      <c r="F537" s="51"/>
      <c r="J537" s="34"/>
      <c r="O537" s="38"/>
    </row>
    <row r="538" spans="4:15" s="39" customFormat="1" ht="12" customHeight="1">
      <c r="D538" s="51"/>
      <c r="E538" s="51"/>
      <c r="F538" s="51"/>
      <c r="J538" s="34"/>
      <c r="O538" s="38"/>
    </row>
    <row r="539" spans="4:15" s="39" customFormat="1" ht="12" customHeight="1">
      <c r="D539" s="51"/>
      <c r="E539" s="51"/>
      <c r="F539" s="51"/>
      <c r="J539" s="34"/>
      <c r="O539" s="38"/>
    </row>
    <row r="540" spans="4:15" s="39" customFormat="1" ht="12" customHeight="1">
      <c r="D540" s="51"/>
      <c r="E540" s="51"/>
      <c r="F540" s="51"/>
      <c r="J540" s="34"/>
      <c r="O540" s="38"/>
    </row>
    <row r="541" spans="4:15" s="39" customFormat="1" ht="12" customHeight="1">
      <c r="D541" s="51"/>
      <c r="E541" s="51"/>
      <c r="F541" s="51"/>
      <c r="J541" s="34"/>
      <c r="O541" s="38"/>
    </row>
    <row r="542" spans="4:15" s="39" customFormat="1" ht="12" customHeight="1">
      <c r="D542" s="51"/>
      <c r="E542" s="51"/>
      <c r="F542" s="51"/>
      <c r="J542" s="34"/>
      <c r="O542" s="38"/>
    </row>
    <row r="543" spans="4:15" s="39" customFormat="1" ht="12" customHeight="1">
      <c r="D543" s="51"/>
      <c r="E543" s="51"/>
      <c r="F543" s="51"/>
      <c r="J543" s="34"/>
      <c r="O543" s="38"/>
    </row>
    <row r="544" spans="4:15" s="39" customFormat="1" ht="12" customHeight="1">
      <c r="D544" s="51"/>
      <c r="E544" s="51"/>
      <c r="F544" s="51"/>
      <c r="J544" s="34"/>
      <c r="O544" s="38"/>
    </row>
    <row r="545" spans="4:15" s="39" customFormat="1" ht="12" customHeight="1">
      <c r="D545" s="51"/>
      <c r="E545" s="51"/>
      <c r="F545" s="51"/>
      <c r="J545" s="34"/>
      <c r="O545" s="38"/>
    </row>
    <row r="546" spans="4:15" s="39" customFormat="1" ht="12" customHeight="1">
      <c r="D546" s="51"/>
      <c r="E546" s="51"/>
      <c r="F546" s="51"/>
      <c r="J546" s="34"/>
      <c r="O546" s="38"/>
    </row>
    <row r="547" spans="4:15" s="39" customFormat="1" ht="12" customHeight="1">
      <c r="D547" s="51"/>
      <c r="E547" s="51"/>
      <c r="F547" s="51"/>
      <c r="J547" s="34"/>
      <c r="O547" s="38"/>
    </row>
    <row r="548" spans="4:15" s="39" customFormat="1" ht="12" customHeight="1">
      <c r="D548" s="51"/>
      <c r="E548" s="51"/>
      <c r="F548" s="51"/>
      <c r="J548" s="34"/>
      <c r="O548" s="38"/>
    </row>
    <row r="549" spans="4:15" s="39" customFormat="1" ht="12" customHeight="1">
      <c r="D549" s="51"/>
      <c r="E549" s="51"/>
      <c r="F549" s="51"/>
      <c r="J549" s="34"/>
      <c r="O549" s="38"/>
    </row>
    <row r="550" spans="4:15" s="39" customFormat="1" ht="12" customHeight="1">
      <c r="D550" s="51"/>
      <c r="E550" s="51"/>
      <c r="F550" s="51"/>
      <c r="J550" s="34"/>
      <c r="O550" s="38"/>
    </row>
    <row r="551" spans="4:15" s="39" customFormat="1" ht="12" customHeight="1">
      <c r="D551" s="51"/>
      <c r="E551" s="51"/>
      <c r="F551" s="51"/>
      <c r="J551" s="34"/>
      <c r="O551" s="38"/>
    </row>
    <row r="552" spans="4:15" s="39" customFormat="1" ht="12" customHeight="1">
      <c r="D552" s="51"/>
      <c r="E552" s="51"/>
      <c r="F552" s="51"/>
      <c r="J552" s="34"/>
      <c r="O552" s="38"/>
    </row>
    <row r="553" spans="4:15" s="39" customFormat="1" ht="12" customHeight="1">
      <c r="D553" s="51"/>
      <c r="E553" s="51"/>
      <c r="F553" s="51"/>
      <c r="J553" s="34"/>
      <c r="O553" s="38"/>
    </row>
    <row r="554" spans="4:15" s="39" customFormat="1" ht="12" customHeight="1">
      <c r="D554" s="51"/>
      <c r="E554" s="51"/>
      <c r="F554" s="51"/>
      <c r="J554" s="34"/>
      <c r="O554" s="38"/>
    </row>
    <row r="555" spans="4:15" s="39" customFormat="1" ht="12" customHeight="1">
      <c r="D555" s="51"/>
      <c r="E555" s="51"/>
      <c r="F555" s="51"/>
      <c r="J555" s="34"/>
      <c r="O555" s="38"/>
    </row>
    <row r="556" spans="4:15" s="39" customFormat="1" ht="12" customHeight="1">
      <c r="D556" s="51"/>
      <c r="E556" s="51"/>
      <c r="F556" s="51"/>
      <c r="J556" s="34"/>
      <c r="O556" s="38"/>
    </row>
    <row r="557" spans="4:15" s="39" customFormat="1" ht="12" customHeight="1">
      <c r="D557" s="51"/>
      <c r="E557" s="51"/>
      <c r="F557" s="51"/>
      <c r="J557" s="34"/>
      <c r="O557" s="38"/>
    </row>
    <row r="558" spans="4:15" s="39" customFormat="1" ht="12" customHeight="1">
      <c r="D558" s="51"/>
      <c r="E558" s="51"/>
      <c r="F558" s="51"/>
      <c r="J558" s="34"/>
      <c r="O558" s="38"/>
    </row>
    <row r="559" spans="4:15" s="39" customFormat="1" ht="12" customHeight="1">
      <c r="D559" s="51"/>
      <c r="E559" s="51"/>
      <c r="F559" s="51"/>
      <c r="J559" s="34"/>
      <c r="O559" s="38"/>
    </row>
    <row r="560" spans="4:15" s="39" customFormat="1" ht="12" customHeight="1">
      <c r="D560" s="51"/>
      <c r="E560" s="51"/>
      <c r="F560" s="51"/>
      <c r="J560" s="34"/>
      <c r="O560" s="38"/>
    </row>
    <row r="561" spans="4:15" s="39" customFormat="1" ht="12" customHeight="1">
      <c r="D561" s="51"/>
      <c r="E561" s="51"/>
      <c r="F561" s="51"/>
      <c r="J561" s="34"/>
      <c r="O561" s="38"/>
    </row>
    <row r="562" spans="4:15" s="39" customFormat="1" ht="12" customHeight="1">
      <c r="D562" s="51"/>
      <c r="E562" s="51"/>
      <c r="F562" s="51"/>
      <c r="J562" s="34"/>
      <c r="O562" s="38"/>
    </row>
    <row r="563" spans="4:15" s="39" customFormat="1" ht="12" customHeight="1">
      <c r="D563" s="51"/>
      <c r="E563" s="51"/>
      <c r="F563" s="51"/>
      <c r="J563" s="34"/>
      <c r="O563" s="38"/>
    </row>
    <row r="564" spans="4:15" s="39" customFormat="1" ht="12" customHeight="1">
      <c r="D564" s="51"/>
      <c r="E564" s="51"/>
      <c r="F564" s="51"/>
      <c r="J564" s="34"/>
      <c r="O564" s="38"/>
    </row>
    <row r="565" spans="4:15" s="39" customFormat="1" ht="12" customHeight="1">
      <c r="D565" s="51"/>
      <c r="E565" s="51"/>
      <c r="F565" s="51"/>
      <c r="J565" s="34"/>
      <c r="O565" s="38"/>
    </row>
    <row r="566" spans="4:15" s="39" customFormat="1" ht="12" customHeight="1">
      <c r="D566" s="51"/>
      <c r="E566" s="51"/>
      <c r="F566" s="51"/>
      <c r="J566" s="34"/>
      <c r="O566" s="38"/>
    </row>
    <row r="567" spans="4:15" s="39" customFormat="1" ht="12" customHeight="1">
      <c r="D567" s="51"/>
      <c r="E567" s="51"/>
      <c r="F567" s="51"/>
      <c r="J567" s="34"/>
      <c r="O567" s="38"/>
    </row>
    <row r="568" spans="4:15" s="39" customFormat="1" ht="12" customHeight="1">
      <c r="D568" s="51"/>
      <c r="E568" s="51"/>
      <c r="F568" s="51"/>
      <c r="J568" s="34"/>
      <c r="O568" s="38"/>
    </row>
    <row r="569" spans="4:15" s="39" customFormat="1" ht="12" customHeight="1">
      <c r="D569" s="51"/>
      <c r="E569" s="51"/>
      <c r="F569" s="51"/>
      <c r="J569" s="34"/>
      <c r="O569" s="38"/>
    </row>
    <row r="570" spans="4:15" s="39" customFormat="1" ht="12" customHeight="1">
      <c r="D570" s="51"/>
      <c r="E570" s="51"/>
      <c r="F570" s="51"/>
      <c r="J570" s="34"/>
      <c r="O570" s="38"/>
    </row>
    <row r="571" spans="4:15" s="39" customFormat="1" ht="12" customHeight="1">
      <c r="D571" s="51"/>
      <c r="E571" s="51"/>
      <c r="F571" s="51"/>
      <c r="J571" s="34"/>
      <c r="O571" s="38"/>
    </row>
    <row r="572" spans="4:15" s="39" customFormat="1" ht="12" customHeight="1">
      <c r="D572" s="51"/>
      <c r="E572" s="51"/>
      <c r="F572" s="51"/>
      <c r="J572" s="34"/>
      <c r="O572" s="38"/>
    </row>
    <row r="573" spans="4:15" s="39" customFormat="1" ht="12" customHeight="1">
      <c r="D573" s="51"/>
      <c r="E573" s="51"/>
      <c r="F573" s="51"/>
      <c r="J573" s="34"/>
      <c r="O573" s="38"/>
    </row>
    <row r="574" spans="4:15" s="39" customFormat="1" ht="12" customHeight="1">
      <c r="D574" s="51"/>
      <c r="E574" s="51"/>
      <c r="F574" s="51"/>
      <c r="J574" s="34"/>
      <c r="O574" s="38"/>
    </row>
    <row r="575" spans="4:15" s="39" customFormat="1" ht="12" customHeight="1">
      <c r="D575" s="51"/>
      <c r="E575" s="51"/>
      <c r="F575" s="51"/>
      <c r="J575" s="34"/>
      <c r="O575" s="38"/>
    </row>
    <row r="576" spans="4:15" s="39" customFormat="1" ht="12" customHeight="1">
      <c r="D576" s="51"/>
      <c r="E576" s="51"/>
      <c r="F576" s="51"/>
      <c r="J576" s="34"/>
      <c r="O576" s="38"/>
    </row>
    <row r="577" spans="4:15" s="39" customFormat="1" ht="12" customHeight="1">
      <c r="D577" s="51"/>
      <c r="E577" s="51"/>
      <c r="F577" s="51"/>
      <c r="J577" s="34"/>
      <c r="O577" s="38"/>
    </row>
    <row r="578" spans="4:15" s="39" customFormat="1" ht="12" customHeight="1">
      <c r="D578" s="51"/>
      <c r="E578" s="51"/>
      <c r="F578" s="51"/>
      <c r="J578" s="34"/>
      <c r="O578" s="38"/>
    </row>
    <row r="579" spans="4:15" s="39" customFormat="1" ht="12" customHeight="1">
      <c r="D579" s="51"/>
      <c r="E579" s="51"/>
      <c r="F579" s="51"/>
      <c r="J579" s="34"/>
      <c r="O579" s="38"/>
    </row>
    <row r="580" spans="4:15" s="39" customFormat="1" ht="12" customHeight="1">
      <c r="D580" s="51"/>
      <c r="E580" s="51"/>
      <c r="F580" s="51"/>
      <c r="J580" s="34"/>
      <c r="O580" s="38"/>
    </row>
    <row r="581" spans="4:15" s="39" customFormat="1" ht="12" customHeight="1">
      <c r="D581" s="51"/>
      <c r="E581" s="51"/>
      <c r="F581" s="51"/>
      <c r="J581" s="34"/>
      <c r="O581" s="38"/>
    </row>
    <row r="582" spans="4:15" s="39" customFormat="1" ht="12" customHeight="1">
      <c r="D582" s="51"/>
      <c r="E582" s="51"/>
      <c r="F582" s="51"/>
      <c r="J582" s="34"/>
      <c r="O582" s="38"/>
    </row>
    <row r="583" spans="4:15" s="39" customFormat="1" ht="12" customHeight="1">
      <c r="D583" s="51"/>
      <c r="E583" s="51"/>
      <c r="F583" s="51"/>
      <c r="J583" s="34"/>
      <c r="O583" s="38"/>
    </row>
    <row r="584" spans="4:15" s="39" customFormat="1" ht="12" customHeight="1">
      <c r="D584" s="51"/>
      <c r="E584" s="51"/>
      <c r="F584" s="51"/>
      <c r="J584" s="34"/>
      <c r="O584" s="38"/>
    </row>
    <row r="585" spans="4:15" s="39" customFormat="1" ht="12" customHeight="1">
      <c r="D585" s="51"/>
      <c r="E585" s="51"/>
      <c r="F585" s="51"/>
      <c r="J585" s="34"/>
      <c r="O585" s="38"/>
    </row>
    <row r="586" spans="4:15" s="39" customFormat="1" ht="12" customHeight="1">
      <c r="D586" s="51"/>
      <c r="E586" s="51"/>
      <c r="F586" s="51"/>
      <c r="J586" s="34"/>
      <c r="O586" s="38"/>
    </row>
    <row r="587" spans="4:15" s="39" customFormat="1" ht="12" customHeight="1">
      <c r="D587" s="51"/>
      <c r="E587" s="51"/>
      <c r="F587" s="51"/>
      <c r="J587" s="34"/>
      <c r="O587" s="38"/>
    </row>
    <row r="588" spans="4:15" s="39" customFormat="1" ht="12" customHeight="1">
      <c r="D588" s="51"/>
      <c r="E588" s="51"/>
      <c r="F588" s="51"/>
      <c r="J588" s="34"/>
      <c r="O588" s="38"/>
    </row>
    <row r="589" spans="4:15" s="39" customFormat="1" ht="12" customHeight="1">
      <c r="D589" s="51"/>
      <c r="E589" s="51"/>
      <c r="F589" s="51"/>
      <c r="J589" s="34"/>
      <c r="O589" s="38"/>
    </row>
    <row r="590" spans="4:15" s="39" customFormat="1" ht="12" customHeight="1">
      <c r="D590" s="51"/>
      <c r="E590" s="51"/>
      <c r="F590" s="51"/>
      <c r="J590" s="34"/>
      <c r="O590" s="38"/>
    </row>
    <row r="591" spans="4:15" s="39" customFormat="1" ht="12" customHeight="1">
      <c r="D591" s="51"/>
      <c r="E591" s="51"/>
      <c r="F591" s="51"/>
      <c r="J591" s="34"/>
      <c r="O591" s="38"/>
    </row>
    <row r="592" spans="4:15" s="39" customFormat="1" ht="12" customHeight="1">
      <c r="D592" s="51"/>
      <c r="E592" s="51"/>
      <c r="F592" s="51"/>
      <c r="J592" s="34"/>
      <c r="O592" s="38"/>
    </row>
    <row r="593" spans="4:15" s="39" customFormat="1" ht="12" customHeight="1">
      <c r="D593" s="51"/>
      <c r="E593" s="51"/>
      <c r="F593" s="51"/>
      <c r="J593" s="34"/>
      <c r="O593" s="38"/>
    </row>
    <row r="594" spans="4:15" s="39" customFormat="1" ht="12" customHeight="1">
      <c r="D594" s="51"/>
      <c r="E594" s="51"/>
      <c r="F594" s="51"/>
      <c r="J594" s="34"/>
      <c r="O594" s="38"/>
    </row>
    <row r="595" spans="4:15" s="39" customFormat="1" ht="12" customHeight="1">
      <c r="D595" s="51"/>
      <c r="E595" s="51"/>
      <c r="F595" s="51"/>
      <c r="J595" s="34"/>
      <c r="O595" s="38"/>
    </row>
    <row r="596" spans="4:15" s="39" customFormat="1" ht="12" customHeight="1">
      <c r="D596" s="51"/>
      <c r="E596" s="51"/>
      <c r="F596" s="51"/>
      <c r="J596" s="34"/>
      <c r="O596" s="38"/>
    </row>
    <row r="597" spans="4:15" s="39" customFormat="1" ht="12" customHeight="1">
      <c r="D597" s="51"/>
      <c r="E597" s="51"/>
      <c r="F597" s="51"/>
      <c r="J597" s="34"/>
      <c r="O597" s="38"/>
    </row>
    <row r="598" spans="4:15" s="39" customFormat="1" ht="12" customHeight="1">
      <c r="D598" s="51"/>
      <c r="E598" s="51"/>
      <c r="F598" s="51"/>
      <c r="J598" s="34"/>
      <c r="O598" s="38"/>
    </row>
    <row r="599" spans="4:15" s="39" customFormat="1" ht="12" customHeight="1">
      <c r="D599" s="51"/>
      <c r="E599" s="51"/>
      <c r="F599" s="51"/>
      <c r="J599" s="34"/>
      <c r="O599" s="38"/>
    </row>
    <row r="600" spans="4:15" s="39" customFormat="1" ht="12" customHeight="1">
      <c r="D600" s="51"/>
      <c r="E600" s="51"/>
      <c r="F600" s="51"/>
      <c r="J600" s="34"/>
      <c r="O600" s="38"/>
    </row>
    <row r="601" spans="4:15" s="39" customFormat="1" ht="12" customHeight="1">
      <c r="D601" s="51"/>
      <c r="E601" s="51"/>
      <c r="F601" s="51"/>
      <c r="J601" s="34"/>
      <c r="O601" s="38"/>
    </row>
    <row r="602" spans="4:15" s="39" customFormat="1" ht="12" customHeight="1">
      <c r="D602" s="51"/>
      <c r="E602" s="51"/>
      <c r="F602" s="51"/>
      <c r="J602" s="34"/>
      <c r="O602" s="38"/>
    </row>
    <row r="603" spans="4:15" s="39" customFormat="1" ht="12" customHeight="1">
      <c r="D603" s="51"/>
      <c r="E603" s="51"/>
      <c r="F603" s="51"/>
      <c r="J603" s="34"/>
      <c r="O603" s="38"/>
    </row>
    <row r="604" spans="4:15" s="39" customFormat="1" ht="12" customHeight="1">
      <c r="D604" s="51"/>
      <c r="E604" s="51"/>
      <c r="F604" s="51"/>
      <c r="J604" s="34"/>
      <c r="O604" s="38"/>
    </row>
    <row r="605" spans="4:15" s="39" customFormat="1" ht="12" customHeight="1">
      <c r="D605" s="51"/>
      <c r="E605" s="51"/>
      <c r="F605" s="51"/>
      <c r="J605" s="34"/>
      <c r="O605" s="38"/>
    </row>
    <row r="606" spans="4:15" s="39" customFormat="1" ht="12" customHeight="1">
      <c r="D606" s="51"/>
      <c r="E606" s="51"/>
      <c r="F606" s="51"/>
      <c r="J606" s="34"/>
      <c r="O606" s="38"/>
    </row>
    <row r="607" spans="4:15" s="39" customFormat="1" ht="12" customHeight="1">
      <c r="D607" s="51"/>
      <c r="E607" s="51"/>
      <c r="F607" s="51"/>
      <c r="J607" s="34"/>
      <c r="O607" s="38"/>
    </row>
    <row r="608" spans="4:15" s="39" customFormat="1" ht="12" customHeight="1">
      <c r="D608" s="51"/>
      <c r="E608" s="51"/>
      <c r="F608" s="51"/>
      <c r="J608" s="34"/>
      <c r="O608" s="38"/>
    </row>
    <row r="609" spans="4:15" s="39" customFormat="1" ht="12" customHeight="1">
      <c r="D609" s="51"/>
      <c r="E609" s="51"/>
      <c r="F609" s="51"/>
      <c r="J609" s="34"/>
      <c r="O609" s="38"/>
    </row>
    <row r="610" spans="4:15" s="39" customFormat="1" ht="12" customHeight="1">
      <c r="D610" s="51"/>
      <c r="E610" s="51"/>
      <c r="F610" s="51"/>
      <c r="J610" s="34"/>
      <c r="O610" s="38"/>
    </row>
    <row r="611" spans="4:15" s="39" customFormat="1" ht="12" customHeight="1">
      <c r="D611" s="51"/>
      <c r="E611" s="51"/>
      <c r="F611" s="51"/>
      <c r="J611" s="34"/>
      <c r="O611" s="38"/>
    </row>
    <row r="612" spans="4:15" s="39" customFormat="1" ht="12" customHeight="1">
      <c r="D612" s="51"/>
      <c r="E612" s="51"/>
      <c r="F612" s="51"/>
      <c r="J612" s="34"/>
      <c r="O612" s="38"/>
    </row>
    <row r="613" spans="4:15" s="39" customFormat="1" ht="12" customHeight="1">
      <c r="D613" s="51"/>
      <c r="E613" s="51"/>
      <c r="F613" s="51"/>
      <c r="J613" s="34"/>
      <c r="O613" s="38"/>
    </row>
    <row r="614" spans="4:15" s="39" customFormat="1" ht="12" customHeight="1">
      <c r="D614" s="51"/>
      <c r="E614" s="51"/>
      <c r="F614" s="51"/>
      <c r="J614" s="34"/>
      <c r="O614" s="38"/>
    </row>
    <row r="615" spans="4:15" s="39" customFormat="1" ht="12" customHeight="1">
      <c r="D615" s="51"/>
      <c r="E615" s="51"/>
      <c r="F615" s="51"/>
      <c r="J615" s="34"/>
      <c r="O615" s="38"/>
    </row>
    <row r="616" spans="4:15" s="39" customFormat="1" ht="12" customHeight="1">
      <c r="D616" s="51"/>
      <c r="E616" s="51"/>
      <c r="F616" s="51"/>
      <c r="J616" s="34"/>
      <c r="O616" s="38"/>
    </row>
    <row r="617" spans="4:15" s="39" customFormat="1" ht="12" customHeight="1">
      <c r="D617" s="51"/>
      <c r="E617" s="51"/>
      <c r="F617" s="51"/>
      <c r="J617" s="34"/>
      <c r="O617" s="38"/>
    </row>
    <row r="618" spans="4:15" s="39" customFormat="1" ht="12" customHeight="1">
      <c r="D618" s="51"/>
      <c r="E618" s="51"/>
      <c r="F618" s="51"/>
      <c r="J618" s="34"/>
      <c r="O618" s="38"/>
    </row>
    <row r="619" spans="4:15" s="39" customFormat="1" ht="12" customHeight="1">
      <c r="D619" s="51"/>
      <c r="E619" s="51"/>
      <c r="F619" s="51"/>
      <c r="J619" s="34"/>
      <c r="O619" s="38"/>
    </row>
    <row r="620" spans="4:15" s="39" customFormat="1" ht="12" customHeight="1">
      <c r="D620" s="51"/>
      <c r="E620" s="51"/>
      <c r="F620" s="51"/>
      <c r="J620" s="34"/>
      <c r="O620" s="38"/>
    </row>
    <row r="621" spans="4:15" s="39" customFormat="1" ht="12" customHeight="1">
      <c r="D621" s="51"/>
      <c r="E621" s="51"/>
      <c r="F621" s="51"/>
      <c r="J621" s="34"/>
      <c r="O621" s="38"/>
    </row>
    <row r="622" spans="4:15" s="39" customFormat="1" ht="12" customHeight="1">
      <c r="D622" s="51"/>
      <c r="E622" s="51"/>
      <c r="F622" s="51"/>
      <c r="J622" s="34"/>
      <c r="O622" s="38"/>
    </row>
    <row r="623" spans="4:15" s="39" customFormat="1" ht="12" customHeight="1">
      <c r="D623" s="51"/>
      <c r="E623" s="51"/>
      <c r="F623" s="51"/>
      <c r="J623" s="34"/>
      <c r="O623" s="38"/>
    </row>
    <row r="624" spans="4:15" s="39" customFormat="1" ht="12" customHeight="1">
      <c r="D624" s="51"/>
      <c r="E624" s="51"/>
      <c r="F624" s="51"/>
      <c r="J624" s="34"/>
      <c r="O624" s="38"/>
    </row>
    <row r="625" spans="4:15" s="39" customFormat="1" ht="12" customHeight="1">
      <c r="D625" s="51"/>
      <c r="E625" s="51"/>
      <c r="F625" s="51"/>
      <c r="J625" s="34"/>
      <c r="O625" s="38"/>
    </row>
    <row r="626" spans="4:15" s="39" customFormat="1" ht="12" customHeight="1">
      <c r="D626" s="51"/>
      <c r="E626" s="51"/>
      <c r="F626" s="51"/>
      <c r="J626" s="34"/>
      <c r="O626" s="38"/>
    </row>
    <row r="627" spans="4:15" s="39" customFormat="1" ht="12" customHeight="1">
      <c r="D627" s="51"/>
      <c r="E627" s="51"/>
      <c r="F627" s="51"/>
      <c r="J627" s="34"/>
      <c r="O627" s="38"/>
    </row>
    <row r="628" spans="4:15" s="39" customFormat="1" ht="12" customHeight="1">
      <c r="D628" s="51"/>
      <c r="E628" s="51"/>
      <c r="F628" s="51"/>
      <c r="J628" s="34"/>
      <c r="O628" s="38"/>
    </row>
    <row r="629" spans="4:15" s="39" customFormat="1" ht="12" customHeight="1">
      <c r="D629" s="51"/>
      <c r="E629" s="51"/>
      <c r="F629" s="51"/>
      <c r="J629" s="34"/>
      <c r="O629" s="38"/>
    </row>
    <row r="630" spans="4:15" s="39" customFormat="1" ht="12" customHeight="1">
      <c r="D630" s="51"/>
      <c r="E630" s="51"/>
      <c r="F630" s="51"/>
      <c r="J630" s="34"/>
      <c r="O630" s="38"/>
    </row>
    <row r="631" spans="4:15" s="39" customFormat="1" ht="12" customHeight="1">
      <c r="D631" s="51"/>
      <c r="E631" s="51"/>
      <c r="F631" s="51"/>
      <c r="J631" s="34"/>
      <c r="O631" s="38"/>
    </row>
    <row r="632" spans="4:15" s="39" customFormat="1" ht="12" customHeight="1">
      <c r="D632" s="51"/>
      <c r="E632" s="51"/>
      <c r="F632" s="51"/>
      <c r="J632" s="34"/>
      <c r="O632" s="38"/>
    </row>
    <row r="633" spans="4:15" s="39" customFormat="1" ht="12" customHeight="1">
      <c r="D633" s="51"/>
      <c r="E633" s="51"/>
      <c r="F633" s="51"/>
      <c r="J633" s="34"/>
      <c r="O633" s="38"/>
    </row>
    <row r="634" spans="4:15" s="39" customFormat="1" ht="12" customHeight="1">
      <c r="D634" s="51"/>
      <c r="E634" s="51"/>
      <c r="F634" s="51"/>
      <c r="J634" s="34"/>
      <c r="O634" s="38"/>
    </row>
    <row r="635" spans="4:15" s="39" customFormat="1" ht="12" customHeight="1">
      <c r="D635" s="51"/>
      <c r="E635" s="51"/>
      <c r="F635" s="51"/>
      <c r="J635" s="34"/>
      <c r="O635" s="38"/>
    </row>
    <row r="636" spans="4:15" s="39" customFormat="1" ht="12" customHeight="1">
      <c r="D636" s="51"/>
      <c r="E636" s="51"/>
      <c r="F636" s="51"/>
      <c r="J636" s="34"/>
      <c r="O636" s="38"/>
    </row>
    <row r="637" spans="4:15" s="39" customFormat="1" ht="12" customHeight="1">
      <c r="D637" s="51"/>
      <c r="E637" s="51"/>
      <c r="F637" s="51"/>
      <c r="J637" s="34"/>
      <c r="O637" s="38"/>
    </row>
    <row r="638" spans="4:15" s="39" customFormat="1" ht="12" customHeight="1">
      <c r="D638" s="51"/>
      <c r="E638" s="51"/>
      <c r="F638" s="51"/>
      <c r="J638" s="34"/>
      <c r="O638" s="38"/>
    </row>
    <row r="639" spans="4:15" s="39" customFormat="1" ht="12" customHeight="1">
      <c r="D639" s="51"/>
      <c r="E639" s="51"/>
      <c r="F639" s="51"/>
      <c r="J639" s="34"/>
      <c r="O639" s="38"/>
    </row>
    <row r="640" spans="4:15" s="39" customFormat="1" ht="12" customHeight="1">
      <c r="D640" s="51"/>
      <c r="E640" s="51"/>
      <c r="F640" s="51"/>
      <c r="J640" s="34"/>
      <c r="O640" s="38"/>
    </row>
    <row r="641" spans="4:15" s="39" customFormat="1" ht="12" customHeight="1">
      <c r="D641" s="51"/>
      <c r="E641" s="51"/>
      <c r="F641" s="51"/>
      <c r="J641" s="34"/>
      <c r="O641" s="38"/>
    </row>
    <row r="642" spans="4:15" s="39" customFormat="1" ht="12" customHeight="1">
      <c r="D642" s="51"/>
      <c r="E642" s="51"/>
      <c r="F642" s="51"/>
      <c r="J642" s="34"/>
      <c r="O642" s="38"/>
    </row>
    <row r="643" spans="4:15" s="39" customFormat="1" ht="12" customHeight="1">
      <c r="D643" s="51"/>
      <c r="E643" s="51"/>
      <c r="F643" s="51"/>
      <c r="J643" s="34"/>
      <c r="O643" s="38"/>
    </row>
    <row r="644" spans="4:15" s="39" customFormat="1" ht="12" customHeight="1">
      <c r="D644" s="51"/>
      <c r="E644" s="51"/>
      <c r="F644" s="51"/>
      <c r="J644" s="34"/>
      <c r="O644" s="38"/>
    </row>
    <row r="645" spans="4:15" s="39" customFormat="1" ht="12" customHeight="1">
      <c r="D645" s="51"/>
      <c r="E645" s="51"/>
      <c r="F645" s="51"/>
      <c r="J645" s="34"/>
      <c r="O645" s="38"/>
    </row>
    <row r="646" spans="4:15" s="39" customFormat="1" ht="12" customHeight="1">
      <c r="D646" s="51"/>
      <c r="E646" s="51"/>
      <c r="F646" s="51"/>
      <c r="J646" s="34"/>
      <c r="O646" s="38"/>
    </row>
    <row r="647" spans="4:15" s="39" customFormat="1" ht="12" customHeight="1">
      <c r="D647" s="51"/>
      <c r="E647" s="51"/>
      <c r="F647" s="51"/>
      <c r="J647" s="34"/>
      <c r="O647" s="38"/>
    </row>
    <row r="648" spans="4:15" s="39" customFormat="1" ht="12" customHeight="1">
      <c r="D648" s="51"/>
      <c r="E648" s="51"/>
      <c r="F648" s="51"/>
      <c r="J648" s="34"/>
      <c r="O648" s="38"/>
    </row>
    <row r="649" spans="4:15" s="39" customFormat="1" ht="12" customHeight="1">
      <c r="D649" s="51"/>
      <c r="E649" s="51"/>
      <c r="F649" s="51"/>
      <c r="J649" s="34"/>
      <c r="O649" s="38"/>
    </row>
    <row r="650" spans="4:15" s="39" customFormat="1" ht="12" customHeight="1">
      <c r="D650" s="51"/>
      <c r="E650" s="51"/>
      <c r="F650" s="51"/>
      <c r="J650" s="34"/>
      <c r="O650" s="38"/>
    </row>
    <row r="651" spans="4:15" s="39" customFormat="1" ht="12" customHeight="1">
      <c r="D651" s="51"/>
      <c r="E651" s="51"/>
      <c r="F651" s="51"/>
      <c r="J651" s="34"/>
      <c r="O651" s="38"/>
    </row>
    <row r="652" spans="4:15" s="39" customFormat="1" ht="12" customHeight="1">
      <c r="D652" s="51"/>
      <c r="E652" s="51"/>
      <c r="F652" s="51"/>
      <c r="J652" s="34"/>
      <c r="O652" s="38"/>
    </row>
    <row r="653" spans="4:15" s="39" customFormat="1" ht="12" customHeight="1">
      <c r="D653" s="51"/>
      <c r="E653" s="51"/>
      <c r="F653" s="51"/>
      <c r="J653" s="34"/>
      <c r="O653" s="38"/>
    </row>
    <row r="654" spans="4:15" s="39" customFormat="1" ht="12" customHeight="1">
      <c r="D654" s="51"/>
      <c r="E654" s="51"/>
      <c r="F654" s="51"/>
      <c r="J654" s="34"/>
      <c r="O654" s="38"/>
    </row>
    <row r="655" spans="4:15" s="39" customFormat="1" ht="12" customHeight="1">
      <c r="D655" s="51"/>
      <c r="E655" s="51"/>
      <c r="F655" s="51"/>
      <c r="J655" s="34"/>
      <c r="O655" s="38"/>
    </row>
    <row r="656" spans="4:15" s="39" customFormat="1" ht="12" customHeight="1">
      <c r="D656" s="51"/>
      <c r="E656" s="51"/>
      <c r="F656" s="51"/>
      <c r="J656" s="34"/>
      <c r="O656" s="38"/>
    </row>
    <row r="657" spans="4:15" s="39" customFormat="1" ht="12" customHeight="1">
      <c r="D657" s="51"/>
      <c r="E657" s="51"/>
      <c r="F657" s="51"/>
      <c r="J657" s="34"/>
      <c r="O657" s="38"/>
    </row>
    <row r="658" spans="4:15" s="39" customFormat="1" ht="12" customHeight="1">
      <c r="D658" s="51"/>
      <c r="E658" s="51"/>
      <c r="F658" s="51"/>
      <c r="J658" s="34"/>
      <c r="O658" s="38"/>
    </row>
    <row r="659" spans="4:15" s="39" customFormat="1" ht="12" customHeight="1">
      <c r="D659" s="51"/>
      <c r="E659" s="51"/>
      <c r="F659" s="51"/>
      <c r="J659" s="34"/>
      <c r="O659" s="38"/>
    </row>
    <row r="660" spans="4:15" s="39" customFormat="1" ht="12" customHeight="1">
      <c r="D660" s="51"/>
      <c r="E660" s="51"/>
      <c r="F660" s="51"/>
      <c r="J660" s="34"/>
      <c r="O660" s="38"/>
    </row>
    <row r="661" spans="4:15" s="39" customFormat="1" ht="12" customHeight="1">
      <c r="D661" s="51"/>
      <c r="E661" s="51"/>
      <c r="F661" s="51"/>
      <c r="J661" s="34"/>
      <c r="O661" s="38"/>
    </row>
    <row r="662" spans="4:15" s="39" customFormat="1" ht="12" customHeight="1">
      <c r="D662" s="51"/>
      <c r="E662" s="51"/>
      <c r="F662" s="51"/>
      <c r="J662" s="34"/>
      <c r="O662" s="38"/>
    </row>
    <row r="663" spans="4:15" s="39" customFormat="1" ht="12" customHeight="1">
      <c r="D663" s="51"/>
      <c r="E663" s="51"/>
      <c r="F663" s="51"/>
      <c r="J663" s="34"/>
      <c r="O663" s="38"/>
    </row>
    <row r="664" spans="4:15" s="39" customFormat="1" ht="12" customHeight="1">
      <c r="D664" s="51"/>
      <c r="E664" s="51"/>
      <c r="F664" s="51"/>
      <c r="J664" s="34"/>
      <c r="O664" s="38"/>
    </row>
    <row r="665" spans="4:15" s="39" customFormat="1" ht="12" customHeight="1">
      <c r="D665" s="51"/>
      <c r="E665" s="51"/>
      <c r="F665" s="51"/>
      <c r="J665" s="34"/>
      <c r="O665" s="38"/>
    </row>
    <row r="666" spans="4:15" s="39" customFormat="1" ht="12" customHeight="1">
      <c r="D666" s="51"/>
      <c r="E666" s="51"/>
      <c r="F666" s="51"/>
      <c r="J666" s="34"/>
      <c r="O666" s="38"/>
    </row>
    <row r="667" spans="4:15" s="39" customFormat="1" ht="12" customHeight="1">
      <c r="D667" s="51"/>
      <c r="E667" s="51"/>
      <c r="F667" s="51"/>
      <c r="J667" s="34"/>
      <c r="O667" s="38"/>
    </row>
    <row r="668" spans="4:15" s="39" customFormat="1" ht="12" customHeight="1">
      <c r="D668" s="51"/>
      <c r="E668" s="51"/>
      <c r="F668" s="51"/>
      <c r="J668" s="34"/>
      <c r="O668" s="38"/>
    </row>
    <row r="669" spans="4:15" s="39" customFormat="1" ht="12" customHeight="1">
      <c r="D669" s="51"/>
      <c r="E669" s="51"/>
      <c r="F669" s="51"/>
      <c r="J669" s="34"/>
      <c r="O669" s="38"/>
    </row>
    <row r="670" spans="4:15" s="39" customFormat="1" ht="12" customHeight="1">
      <c r="D670" s="51"/>
      <c r="E670" s="51"/>
      <c r="F670" s="51"/>
      <c r="J670" s="34"/>
      <c r="O670" s="38"/>
    </row>
    <row r="671" spans="4:15" s="39" customFormat="1" ht="12" customHeight="1">
      <c r="D671" s="51"/>
      <c r="E671" s="51"/>
      <c r="F671" s="51"/>
      <c r="J671" s="34"/>
      <c r="O671" s="38"/>
    </row>
    <row r="672" spans="4:15" s="39" customFormat="1" ht="12" customHeight="1">
      <c r="D672" s="51"/>
      <c r="E672" s="51"/>
      <c r="F672" s="51"/>
      <c r="J672" s="34"/>
      <c r="O672" s="38"/>
    </row>
    <row r="673" spans="4:15" s="39" customFormat="1" ht="12" customHeight="1">
      <c r="D673" s="51"/>
      <c r="E673" s="51"/>
      <c r="F673" s="51"/>
      <c r="J673" s="34"/>
      <c r="O673" s="38"/>
    </row>
    <row r="674" spans="4:15" s="39" customFormat="1" ht="12" customHeight="1">
      <c r="D674" s="51"/>
      <c r="E674" s="51"/>
      <c r="F674" s="51"/>
      <c r="J674" s="34"/>
      <c r="O674" s="38"/>
    </row>
    <row r="675" spans="4:15" s="39" customFormat="1" ht="12" customHeight="1">
      <c r="D675" s="51"/>
      <c r="E675" s="51"/>
      <c r="F675" s="51"/>
      <c r="J675" s="34"/>
      <c r="O675" s="38"/>
    </row>
    <row r="676" spans="4:15" s="39" customFormat="1" ht="12" customHeight="1">
      <c r="D676" s="51"/>
      <c r="E676" s="51"/>
      <c r="F676" s="51"/>
      <c r="J676" s="34"/>
      <c r="O676" s="38"/>
    </row>
    <row r="677" spans="4:15" s="39" customFormat="1" ht="12" customHeight="1">
      <c r="D677" s="51"/>
      <c r="E677" s="51"/>
      <c r="F677" s="51"/>
      <c r="J677" s="34"/>
      <c r="O677" s="38"/>
    </row>
    <row r="678" spans="4:15" s="39" customFormat="1" ht="12" customHeight="1">
      <c r="D678" s="51"/>
      <c r="E678" s="51"/>
      <c r="F678" s="51"/>
      <c r="J678" s="34"/>
      <c r="O678" s="38"/>
    </row>
    <row r="679" spans="4:15" s="39" customFormat="1" ht="12" customHeight="1">
      <c r="D679" s="51"/>
      <c r="E679" s="51"/>
      <c r="F679" s="51"/>
      <c r="J679" s="34"/>
      <c r="O679" s="38"/>
    </row>
    <row r="680" spans="4:15" s="39" customFormat="1" ht="12" customHeight="1">
      <c r="D680" s="51"/>
      <c r="E680" s="51"/>
      <c r="F680" s="51"/>
      <c r="J680" s="34"/>
      <c r="O680" s="38"/>
    </row>
    <row r="681" spans="4:15" s="39" customFormat="1" ht="12" customHeight="1">
      <c r="D681" s="51"/>
      <c r="E681" s="51"/>
      <c r="F681" s="51"/>
      <c r="J681" s="34"/>
      <c r="O681" s="38"/>
    </row>
    <row r="682" spans="4:15" s="39" customFormat="1" ht="12" customHeight="1">
      <c r="D682" s="51"/>
      <c r="E682" s="51"/>
      <c r="F682" s="51"/>
      <c r="J682" s="34"/>
      <c r="O682" s="38"/>
    </row>
    <row r="683" spans="4:15" s="39" customFormat="1" ht="12" customHeight="1">
      <c r="D683" s="51"/>
      <c r="E683" s="51"/>
      <c r="F683" s="51"/>
      <c r="J683" s="34"/>
      <c r="O683" s="38"/>
    </row>
    <row r="684" spans="4:15" s="39" customFormat="1" ht="12" customHeight="1">
      <c r="D684" s="51"/>
      <c r="E684" s="51"/>
      <c r="F684" s="51"/>
      <c r="J684" s="34"/>
      <c r="O684" s="38"/>
    </row>
    <row r="685" spans="4:15" s="39" customFormat="1" ht="12" customHeight="1">
      <c r="D685" s="51"/>
      <c r="E685" s="51"/>
      <c r="F685" s="51"/>
      <c r="J685" s="34"/>
      <c r="O685" s="38"/>
    </row>
    <row r="686" spans="4:15" s="39" customFormat="1" ht="12" customHeight="1">
      <c r="D686" s="51"/>
      <c r="E686" s="51"/>
      <c r="F686" s="51"/>
      <c r="J686" s="34"/>
      <c r="O686" s="38"/>
    </row>
    <row r="687" spans="4:15" s="39" customFormat="1" ht="12" customHeight="1">
      <c r="D687" s="51"/>
      <c r="E687" s="51"/>
      <c r="F687" s="51"/>
      <c r="J687" s="34"/>
      <c r="O687" s="38"/>
    </row>
    <row r="688" spans="4:15" s="39" customFormat="1" ht="12" customHeight="1">
      <c r="D688" s="51"/>
      <c r="E688" s="51"/>
      <c r="F688" s="51"/>
      <c r="J688" s="34"/>
      <c r="O688" s="38"/>
    </row>
    <row r="689" spans="4:15" s="39" customFormat="1" ht="12" customHeight="1">
      <c r="D689" s="51"/>
      <c r="E689" s="51"/>
      <c r="F689" s="51"/>
      <c r="J689" s="34"/>
      <c r="O689" s="38"/>
    </row>
    <row r="690" spans="4:15" s="39" customFormat="1" ht="12" customHeight="1">
      <c r="D690" s="51"/>
      <c r="E690" s="51"/>
      <c r="F690" s="51"/>
      <c r="J690" s="34"/>
      <c r="O690" s="38"/>
    </row>
    <row r="691" spans="4:15" s="39" customFormat="1" ht="12" customHeight="1">
      <c r="D691" s="51"/>
      <c r="E691" s="51"/>
      <c r="F691" s="51"/>
      <c r="J691" s="34"/>
      <c r="O691" s="38"/>
    </row>
    <row r="692" spans="4:15" s="39" customFormat="1" ht="12" customHeight="1">
      <c r="D692" s="51"/>
      <c r="E692" s="51"/>
      <c r="F692" s="51"/>
      <c r="J692" s="34"/>
      <c r="O692" s="38"/>
    </row>
    <row r="693" spans="4:15" s="39" customFormat="1" ht="12" customHeight="1">
      <c r="D693" s="51"/>
      <c r="E693" s="51"/>
      <c r="F693" s="51"/>
      <c r="J693" s="34"/>
      <c r="O693" s="38"/>
    </row>
    <row r="694" spans="4:15" s="39" customFormat="1" ht="12" customHeight="1">
      <c r="D694" s="51"/>
      <c r="E694" s="51"/>
      <c r="F694" s="51"/>
      <c r="J694" s="34"/>
      <c r="O694" s="38"/>
    </row>
    <row r="695" spans="4:15" s="39" customFormat="1" ht="12" customHeight="1">
      <c r="D695" s="51"/>
      <c r="E695" s="51"/>
      <c r="F695" s="51"/>
      <c r="J695" s="34"/>
      <c r="O695" s="38"/>
    </row>
    <row r="696" spans="4:15" s="39" customFormat="1" ht="12" customHeight="1">
      <c r="D696" s="51"/>
      <c r="E696" s="51"/>
      <c r="F696" s="51"/>
      <c r="J696" s="34"/>
      <c r="O696" s="38"/>
    </row>
    <row r="697" spans="4:15" s="39" customFormat="1" ht="12" customHeight="1">
      <c r="D697" s="51"/>
      <c r="E697" s="51"/>
      <c r="F697" s="51"/>
      <c r="J697" s="34"/>
      <c r="O697" s="38"/>
    </row>
    <row r="698" spans="4:15" s="39" customFormat="1" ht="12" customHeight="1">
      <c r="D698" s="51"/>
      <c r="E698" s="51"/>
      <c r="F698" s="51"/>
      <c r="J698" s="34"/>
      <c r="O698" s="38"/>
    </row>
    <row r="699" spans="4:15" s="39" customFormat="1" ht="12" customHeight="1">
      <c r="D699" s="51"/>
      <c r="E699" s="51"/>
      <c r="F699" s="51"/>
      <c r="J699" s="34"/>
      <c r="O699" s="38"/>
    </row>
    <row r="700" spans="4:15" s="39" customFormat="1" ht="12" customHeight="1">
      <c r="D700" s="51"/>
      <c r="E700" s="51"/>
      <c r="F700" s="51"/>
      <c r="J700" s="34"/>
      <c r="O700" s="38"/>
    </row>
    <row r="701" spans="4:15" s="39" customFormat="1" ht="12" customHeight="1">
      <c r="D701" s="51"/>
      <c r="E701" s="51"/>
      <c r="F701" s="51"/>
      <c r="J701" s="34"/>
      <c r="O701" s="38"/>
    </row>
    <row r="702" spans="4:15" s="39" customFormat="1" ht="12" customHeight="1">
      <c r="D702" s="51"/>
      <c r="E702" s="51"/>
      <c r="F702" s="51"/>
      <c r="J702" s="34"/>
      <c r="O702" s="38"/>
    </row>
    <row r="703" spans="4:15" s="39" customFormat="1" ht="12" customHeight="1">
      <c r="D703" s="51"/>
      <c r="E703" s="51"/>
      <c r="F703" s="51"/>
      <c r="J703" s="34"/>
      <c r="O703" s="38"/>
    </row>
    <row r="704" spans="4:15" s="39" customFormat="1" ht="12" customHeight="1">
      <c r="D704" s="51"/>
      <c r="E704" s="51"/>
      <c r="F704" s="51"/>
      <c r="J704" s="34"/>
      <c r="O704" s="38"/>
    </row>
    <row r="705" spans="4:15" s="39" customFormat="1" ht="12" customHeight="1">
      <c r="D705" s="51"/>
      <c r="E705" s="51"/>
      <c r="F705" s="51"/>
      <c r="J705" s="34"/>
      <c r="O705" s="38"/>
    </row>
    <row r="706" spans="4:15" s="39" customFormat="1" ht="12" customHeight="1">
      <c r="D706" s="51"/>
      <c r="E706" s="51"/>
      <c r="F706" s="51"/>
      <c r="J706" s="34"/>
      <c r="O706" s="38"/>
    </row>
    <row r="707" spans="4:15" s="39" customFormat="1" ht="12" customHeight="1">
      <c r="D707" s="51"/>
      <c r="E707" s="51"/>
      <c r="F707" s="51"/>
      <c r="J707" s="34"/>
      <c r="O707" s="38"/>
    </row>
    <row r="708" spans="4:15" s="39" customFormat="1" ht="12" customHeight="1">
      <c r="D708" s="51"/>
      <c r="E708" s="51"/>
      <c r="F708" s="51"/>
      <c r="J708" s="34"/>
      <c r="O708" s="38"/>
    </row>
    <row r="709" spans="4:15" s="39" customFormat="1" ht="12" customHeight="1">
      <c r="D709" s="51"/>
      <c r="E709" s="51"/>
      <c r="F709" s="51"/>
      <c r="J709" s="34"/>
      <c r="O709" s="38"/>
    </row>
    <row r="710" spans="4:15" s="39" customFormat="1" ht="12" customHeight="1">
      <c r="D710" s="51"/>
      <c r="E710" s="51"/>
      <c r="F710" s="51"/>
      <c r="J710" s="34"/>
      <c r="O710" s="38"/>
    </row>
    <row r="711" spans="4:15" s="39" customFormat="1" ht="12" customHeight="1">
      <c r="D711" s="51"/>
      <c r="E711" s="51"/>
      <c r="F711" s="51"/>
      <c r="J711" s="34"/>
      <c r="O711" s="38"/>
    </row>
    <row r="712" spans="4:15" s="39" customFormat="1" ht="12" customHeight="1">
      <c r="D712" s="51"/>
      <c r="E712" s="51"/>
      <c r="F712" s="51"/>
      <c r="J712" s="34"/>
      <c r="O712" s="38"/>
    </row>
    <row r="713" spans="4:15" s="39" customFormat="1" ht="12" customHeight="1">
      <c r="D713" s="51"/>
      <c r="E713" s="51"/>
      <c r="F713" s="51"/>
      <c r="J713" s="34"/>
      <c r="O713" s="38"/>
    </row>
    <row r="714" spans="4:15" s="39" customFormat="1" ht="12" customHeight="1">
      <c r="D714" s="51"/>
      <c r="E714" s="51"/>
      <c r="F714" s="51"/>
      <c r="J714" s="34"/>
      <c r="O714" s="38"/>
    </row>
    <row r="715" spans="4:15" s="39" customFormat="1" ht="12" customHeight="1">
      <c r="D715" s="51"/>
      <c r="E715" s="51"/>
      <c r="F715" s="51"/>
      <c r="J715" s="34"/>
      <c r="O715" s="38"/>
    </row>
    <row r="716" spans="4:15" s="39" customFormat="1" ht="12" customHeight="1">
      <c r="D716" s="51"/>
      <c r="E716" s="51"/>
      <c r="F716" s="51"/>
      <c r="J716" s="34"/>
      <c r="O716" s="38"/>
    </row>
    <row r="717" spans="4:15" s="39" customFormat="1" ht="12" customHeight="1">
      <c r="D717" s="51"/>
      <c r="E717" s="51"/>
      <c r="F717" s="51"/>
      <c r="J717" s="34"/>
      <c r="O717" s="38"/>
    </row>
    <row r="718" spans="4:15" s="39" customFormat="1" ht="12" customHeight="1">
      <c r="D718" s="51"/>
      <c r="E718" s="51"/>
      <c r="F718" s="51"/>
      <c r="J718" s="34"/>
      <c r="O718" s="38"/>
    </row>
    <row r="719" spans="4:15" s="39" customFormat="1" ht="12" customHeight="1">
      <c r="D719" s="51"/>
      <c r="E719" s="51"/>
      <c r="F719" s="51"/>
      <c r="J719" s="34"/>
      <c r="O719" s="38"/>
    </row>
    <row r="720" spans="4:15" s="39" customFormat="1" ht="12" customHeight="1">
      <c r="D720" s="51"/>
      <c r="E720" s="51"/>
      <c r="F720" s="51"/>
      <c r="J720" s="34"/>
      <c r="O720" s="38"/>
    </row>
    <row r="721" spans="4:15" s="39" customFormat="1" ht="12" customHeight="1">
      <c r="D721" s="51"/>
      <c r="E721" s="51"/>
      <c r="F721" s="51"/>
      <c r="J721" s="34"/>
      <c r="O721" s="38"/>
    </row>
    <row r="722" spans="4:15" s="39" customFormat="1" ht="12" customHeight="1">
      <c r="D722" s="51"/>
      <c r="E722" s="51"/>
      <c r="F722" s="51"/>
      <c r="J722" s="34"/>
      <c r="O722" s="38"/>
    </row>
    <row r="723" spans="4:15" s="39" customFormat="1" ht="12" customHeight="1">
      <c r="D723" s="51"/>
      <c r="E723" s="51"/>
      <c r="F723" s="51"/>
      <c r="J723" s="34"/>
      <c r="O723" s="38"/>
    </row>
    <row r="724" spans="4:15" s="39" customFormat="1" ht="12" customHeight="1">
      <c r="D724" s="51"/>
      <c r="E724" s="51"/>
      <c r="F724" s="51"/>
      <c r="J724" s="34"/>
      <c r="O724" s="38"/>
    </row>
    <row r="725" spans="4:15" s="39" customFormat="1" ht="12" customHeight="1">
      <c r="D725" s="51"/>
      <c r="E725" s="51"/>
      <c r="F725" s="51"/>
      <c r="J725" s="34"/>
      <c r="O725" s="38"/>
    </row>
    <row r="726" spans="4:15" s="39" customFormat="1" ht="12" customHeight="1">
      <c r="D726" s="51"/>
      <c r="E726" s="51"/>
      <c r="F726" s="51"/>
      <c r="J726" s="34"/>
      <c r="O726" s="38"/>
    </row>
    <row r="727" spans="4:15" s="39" customFormat="1" ht="12" customHeight="1">
      <c r="D727" s="51"/>
      <c r="E727" s="51"/>
      <c r="F727" s="51"/>
      <c r="J727" s="34"/>
      <c r="O727" s="38"/>
    </row>
    <row r="728" spans="4:15" s="39" customFormat="1" ht="12" customHeight="1">
      <c r="D728" s="51"/>
      <c r="E728" s="51"/>
      <c r="F728" s="51"/>
      <c r="J728" s="34"/>
      <c r="O728" s="38"/>
    </row>
    <row r="729" spans="4:15" s="39" customFormat="1" ht="12" customHeight="1">
      <c r="D729" s="51"/>
      <c r="E729" s="51"/>
      <c r="F729" s="51"/>
      <c r="J729" s="34"/>
      <c r="O729" s="38"/>
    </row>
    <row r="730" spans="4:15" s="39" customFormat="1" ht="12" customHeight="1">
      <c r="D730" s="51"/>
      <c r="E730" s="51"/>
      <c r="F730" s="51"/>
      <c r="J730" s="34"/>
      <c r="O730" s="38"/>
    </row>
    <row r="731" spans="4:15" s="39" customFormat="1" ht="12" customHeight="1">
      <c r="D731" s="51"/>
      <c r="E731" s="51"/>
      <c r="F731" s="51"/>
      <c r="J731" s="34"/>
      <c r="O731" s="38"/>
    </row>
    <row r="732" spans="4:15" s="39" customFormat="1" ht="12" customHeight="1">
      <c r="D732" s="51"/>
      <c r="E732" s="51"/>
      <c r="F732" s="51"/>
      <c r="J732" s="34"/>
      <c r="O732" s="38"/>
    </row>
    <row r="733" spans="4:15" s="39" customFormat="1" ht="12" customHeight="1">
      <c r="D733" s="51"/>
      <c r="E733" s="51"/>
      <c r="F733" s="51"/>
      <c r="J733" s="34"/>
      <c r="O733" s="38"/>
    </row>
    <row r="734" spans="4:15" s="39" customFormat="1" ht="12" customHeight="1">
      <c r="D734" s="51"/>
      <c r="E734" s="51"/>
      <c r="F734" s="51"/>
      <c r="J734" s="34"/>
      <c r="O734" s="38"/>
    </row>
    <row r="735" spans="4:15" s="39" customFormat="1" ht="12" customHeight="1">
      <c r="D735" s="51"/>
      <c r="E735" s="51"/>
      <c r="F735" s="51"/>
      <c r="J735" s="34"/>
      <c r="O735" s="38"/>
    </row>
    <row r="736" spans="4:15" s="39" customFormat="1" ht="12" customHeight="1">
      <c r="D736" s="51"/>
      <c r="E736" s="51"/>
      <c r="F736" s="51"/>
      <c r="J736" s="34"/>
      <c r="O736" s="38"/>
    </row>
    <row r="737" spans="4:15" s="39" customFormat="1" ht="12" customHeight="1">
      <c r="D737" s="51"/>
      <c r="E737" s="51"/>
      <c r="F737" s="51"/>
      <c r="J737" s="34"/>
      <c r="O737" s="38"/>
    </row>
    <row r="738" spans="4:15" s="39" customFormat="1" ht="12" customHeight="1">
      <c r="D738" s="51"/>
      <c r="E738" s="51"/>
      <c r="F738" s="51"/>
      <c r="J738" s="34"/>
      <c r="O738" s="38"/>
    </row>
    <row r="739" spans="4:15" s="39" customFormat="1" ht="12" customHeight="1">
      <c r="D739" s="51"/>
      <c r="E739" s="51"/>
      <c r="F739" s="51"/>
      <c r="J739" s="34"/>
      <c r="O739" s="38"/>
    </row>
    <row r="740" spans="4:15" s="39" customFormat="1" ht="12" customHeight="1">
      <c r="D740" s="51"/>
      <c r="E740" s="51"/>
      <c r="F740" s="51"/>
      <c r="J740" s="34"/>
      <c r="O740" s="38"/>
    </row>
    <row r="741" spans="4:15" s="39" customFormat="1" ht="12" customHeight="1">
      <c r="D741" s="51"/>
      <c r="E741" s="51"/>
      <c r="F741" s="51"/>
      <c r="J741" s="34"/>
      <c r="O741" s="38"/>
    </row>
    <row r="742" spans="4:15" s="39" customFormat="1" ht="12" customHeight="1">
      <c r="D742" s="51"/>
      <c r="E742" s="51"/>
      <c r="F742" s="51"/>
      <c r="J742" s="34"/>
      <c r="O742" s="38"/>
    </row>
    <row r="743" spans="4:15" s="39" customFormat="1" ht="12" customHeight="1">
      <c r="D743" s="51"/>
      <c r="E743" s="51"/>
      <c r="F743" s="51"/>
      <c r="J743" s="34"/>
      <c r="O743" s="38"/>
    </row>
    <row r="744" spans="4:15" s="39" customFormat="1" ht="12" customHeight="1">
      <c r="D744" s="51"/>
      <c r="E744" s="51"/>
      <c r="F744" s="51"/>
      <c r="J744" s="34"/>
      <c r="O744" s="38"/>
    </row>
    <row r="745" spans="4:15" s="39" customFormat="1" ht="12" customHeight="1">
      <c r="D745" s="51"/>
      <c r="E745" s="51"/>
      <c r="F745" s="51"/>
      <c r="J745" s="34"/>
      <c r="O745" s="38"/>
    </row>
    <row r="746" spans="4:15" s="39" customFormat="1" ht="12" customHeight="1">
      <c r="D746" s="51"/>
      <c r="E746" s="51"/>
      <c r="F746" s="51"/>
      <c r="J746" s="34"/>
      <c r="O746" s="38"/>
    </row>
    <row r="747" spans="4:15" s="39" customFormat="1" ht="12" customHeight="1">
      <c r="D747" s="51"/>
      <c r="E747" s="51"/>
      <c r="F747" s="51"/>
      <c r="J747" s="34"/>
      <c r="O747" s="38"/>
    </row>
    <row r="748" spans="4:15" s="39" customFormat="1" ht="12" customHeight="1">
      <c r="D748" s="51"/>
      <c r="E748" s="51"/>
      <c r="F748" s="51"/>
      <c r="J748" s="34"/>
      <c r="O748" s="38"/>
    </row>
    <row r="749" spans="4:15" s="39" customFormat="1" ht="12" customHeight="1">
      <c r="D749" s="51"/>
      <c r="E749" s="51"/>
      <c r="F749" s="51"/>
      <c r="J749" s="34"/>
      <c r="O749" s="38"/>
    </row>
    <row r="750" spans="4:15" s="39" customFormat="1" ht="12" customHeight="1">
      <c r="D750" s="51"/>
      <c r="E750" s="51"/>
      <c r="F750" s="51"/>
      <c r="J750" s="34"/>
      <c r="O750" s="38"/>
    </row>
    <row r="751" spans="4:15" s="39" customFormat="1" ht="12" customHeight="1">
      <c r="D751" s="51"/>
      <c r="E751" s="51"/>
      <c r="F751" s="51"/>
      <c r="J751" s="34"/>
      <c r="O751" s="38"/>
    </row>
    <row r="752" spans="4:15" s="39" customFormat="1" ht="12" customHeight="1">
      <c r="D752" s="51"/>
      <c r="E752" s="51"/>
      <c r="F752" s="51"/>
      <c r="J752" s="34"/>
      <c r="O752" s="38"/>
    </row>
    <row r="753" spans="4:15" s="39" customFormat="1" ht="12" customHeight="1">
      <c r="D753" s="51"/>
      <c r="E753" s="51"/>
      <c r="F753" s="51"/>
      <c r="J753" s="34"/>
      <c r="O753" s="38"/>
    </row>
    <row r="754" spans="4:15" s="39" customFormat="1" ht="12" customHeight="1">
      <c r="D754" s="51"/>
      <c r="E754" s="51"/>
      <c r="F754" s="51"/>
      <c r="J754" s="34"/>
      <c r="O754" s="38"/>
    </row>
    <row r="755" spans="4:15" s="39" customFormat="1" ht="12" customHeight="1">
      <c r="D755" s="51"/>
      <c r="E755" s="51"/>
      <c r="F755" s="51"/>
      <c r="J755" s="34"/>
      <c r="O755" s="38"/>
    </row>
    <row r="756" spans="4:15" s="39" customFormat="1" ht="12" customHeight="1">
      <c r="D756" s="51"/>
      <c r="E756" s="51"/>
      <c r="F756" s="51"/>
      <c r="J756" s="34"/>
      <c r="O756" s="38"/>
    </row>
    <row r="757" spans="4:15" s="39" customFormat="1" ht="12" customHeight="1">
      <c r="D757" s="51"/>
      <c r="E757" s="51"/>
      <c r="F757" s="51"/>
      <c r="J757" s="34"/>
      <c r="O757" s="38"/>
    </row>
    <row r="758" spans="4:15" s="39" customFormat="1" ht="12" customHeight="1">
      <c r="D758" s="51"/>
      <c r="E758" s="51"/>
      <c r="F758" s="51"/>
      <c r="J758" s="34"/>
      <c r="O758" s="38"/>
    </row>
    <row r="759" spans="4:15" s="39" customFormat="1" ht="12" customHeight="1">
      <c r="D759" s="51"/>
      <c r="E759" s="51"/>
      <c r="F759" s="51"/>
      <c r="J759" s="34"/>
      <c r="O759" s="38"/>
    </row>
    <row r="760" spans="4:15" s="39" customFormat="1" ht="12" customHeight="1">
      <c r="D760" s="51"/>
      <c r="E760" s="51"/>
      <c r="F760" s="51"/>
      <c r="J760" s="34"/>
      <c r="O760" s="38"/>
    </row>
    <row r="761" spans="4:15" s="39" customFormat="1" ht="12" customHeight="1">
      <c r="D761" s="51"/>
      <c r="E761" s="51"/>
      <c r="F761" s="51"/>
      <c r="J761" s="34"/>
      <c r="O761" s="38"/>
    </row>
    <row r="762" spans="4:15" s="39" customFormat="1" ht="12" customHeight="1">
      <c r="D762" s="51"/>
      <c r="E762" s="51"/>
      <c r="F762" s="51"/>
      <c r="J762" s="34"/>
      <c r="O762" s="38"/>
    </row>
    <row r="763" spans="4:15" s="39" customFormat="1" ht="12" customHeight="1">
      <c r="D763" s="51"/>
      <c r="E763" s="51"/>
      <c r="F763" s="51"/>
      <c r="J763" s="34"/>
      <c r="O763" s="38"/>
    </row>
    <row r="764" spans="4:15" s="39" customFormat="1" ht="12" customHeight="1">
      <c r="D764" s="51"/>
      <c r="E764" s="51"/>
      <c r="F764" s="51"/>
      <c r="J764" s="34"/>
      <c r="O764" s="38"/>
    </row>
    <row r="765" spans="4:15" s="39" customFormat="1" ht="12" customHeight="1">
      <c r="D765" s="51"/>
      <c r="E765" s="51"/>
      <c r="F765" s="51"/>
      <c r="J765" s="34"/>
      <c r="O765" s="38"/>
    </row>
    <row r="766" spans="4:15" s="39" customFormat="1" ht="12" customHeight="1">
      <c r="D766" s="51"/>
      <c r="E766" s="51"/>
      <c r="F766" s="51"/>
      <c r="J766" s="34"/>
      <c r="O766" s="38"/>
    </row>
    <row r="767" spans="4:15" s="39" customFormat="1" ht="12" customHeight="1">
      <c r="D767" s="51"/>
      <c r="E767" s="51"/>
      <c r="F767" s="51"/>
      <c r="J767" s="34"/>
      <c r="O767" s="38"/>
    </row>
    <row r="768" spans="4:15" s="39" customFormat="1" ht="12" customHeight="1">
      <c r="D768" s="51"/>
      <c r="E768" s="51"/>
      <c r="F768" s="51"/>
      <c r="J768" s="34"/>
      <c r="O768" s="38"/>
    </row>
    <row r="769" spans="4:15" s="39" customFormat="1" ht="12" customHeight="1">
      <c r="D769" s="51"/>
      <c r="E769" s="51"/>
      <c r="F769" s="51"/>
      <c r="J769" s="34"/>
      <c r="O769" s="38"/>
    </row>
    <row r="770" spans="4:15" s="39" customFormat="1" ht="12" customHeight="1">
      <c r="D770" s="51"/>
      <c r="E770" s="51"/>
      <c r="F770" s="51"/>
      <c r="J770" s="34"/>
      <c r="O770" s="38"/>
    </row>
    <row r="771" spans="4:15" s="39" customFormat="1" ht="12" customHeight="1">
      <c r="D771" s="51"/>
      <c r="E771" s="51"/>
      <c r="F771" s="51"/>
      <c r="J771" s="34"/>
      <c r="O771" s="38"/>
    </row>
    <row r="772" spans="4:15" s="39" customFormat="1" ht="12" customHeight="1">
      <c r="D772" s="51"/>
      <c r="E772" s="51"/>
      <c r="F772" s="51"/>
      <c r="J772" s="34"/>
      <c r="O772" s="38"/>
    </row>
    <row r="773" spans="4:15" s="39" customFormat="1" ht="12" customHeight="1">
      <c r="D773" s="51"/>
      <c r="E773" s="51"/>
      <c r="F773" s="51"/>
      <c r="J773" s="34"/>
      <c r="O773" s="38"/>
    </row>
    <row r="774" spans="4:15" s="39" customFormat="1" ht="12" customHeight="1">
      <c r="D774" s="51"/>
      <c r="E774" s="51"/>
      <c r="F774" s="51"/>
      <c r="J774" s="34"/>
      <c r="O774" s="38"/>
    </row>
    <row r="775" spans="4:15" s="39" customFormat="1" ht="12" customHeight="1">
      <c r="D775" s="51"/>
      <c r="E775" s="51"/>
      <c r="F775" s="51"/>
      <c r="J775" s="34"/>
      <c r="O775" s="38"/>
    </row>
    <row r="776" spans="4:15" s="39" customFormat="1" ht="12" customHeight="1">
      <c r="D776" s="51"/>
      <c r="E776" s="51"/>
      <c r="F776" s="51"/>
      <c r="J776" s="34"/>
      <c r="O776" s="38"/>
    </row>
    <row r="777" spans="4:15" s="39" customFormat="1" ht="12" customHeight="1">
      <c r="D777" s="51"/>
      <c r="E777" s="51"/>
      <c r="F777" s="51"/>
      <c r="J777" s="34"/>
      <c r="O777" s="38"/>
    </row>
    <row r="778" spans="4:15" s="39" customFormat="1" ht="12" customHeight="1">
      <c r="D778" s="51"/>
      <c r="E778" s="51"/>
      <c r="F778" s="51"/>
      <c r="J778" s="34"/>
      <c r="O778" s="38"/>
    </row>
    <row r="779" spans="4:15" s="39" customFormat="1" ht="12" customHeight="1">
      <c r="D779" s="51"/>
      <c r="E779" s="51"/>
      <c r="F779" s="51"/>
      <c r="J779" s="34"/>
      <c r="O779" s="38"/>
    </row>
    <row r="780" spans="4:15" s="39" customFormat="1" ht="12" customHeight="1">
      <c r="D780" s="51"/>
      <c r="E780" s="51"/>
      <c r="F780" s="51"/>
      <c r="J780" s="34"/>
      <c r="O780" s="38"/>
    </row>
    <row r="781" spans="4:15" s="39" customFormat="1" ht="12" customHeight="1">
      <c r="D781" s="51"/>
      <c r="E781" s="51"/>
      <c r="F781" s="51"/>
      <c r="J781" s="34"/>
      <c r="O781" s="38"/>
    </row>
    <row r="782" spans="4:15" s="39" customFormat="1" ht="12" customHeight="1">
      <c r="D782" s="51"/>
      <c r="E782" s="51"/>
      <c r="F782" s="51"/>
      <c r="J782" s="34"/>
      <c r="O782" s="38"/>
    </row>
    <row r="783" spans="4:15" s="39" customFormat="1" ht="12" customHeight="1">
      <c r="D783" s="51"/>
      <c r="E783" s="51"/>
      <c r="F783" s="51"/>
      <c r="J783" s="34"/>
      <c r="O783" s="38"/>
    </row>
    <row r="784" spans="4:15" s="39" customFormat="1" ht="12" customHeight="1">
      <c r="D784" s="51"/>
      <c r="E784" s="51"/>
      <c r="F784" s="51"/>
      <c r="J784" s="34"/>
      <c r="O784" s="38"/>
    </row>
    <row r="785" spans="4:15" s="39" customFormat="1" ht="12" customHeight="1">
      <c r="D785" s="51"/>
      <c r="E785" s="51"/>
      <c r="F785" s="51"/>
      <c r="J785" s="34"/>
      <c r="O785" s="38"/>
    </row>
    <row r="786" spans="4:15" s="39" customFormat="1" ht="12" customHeight="1">
      <c r="D786" s="51"/>
      <c r="E786" s="51"/>
      <c r="F786" s="51"/>
      <c r="J786" s="34"/>
      <c r="O786" s="38"/>
    </row>
    <row r="787" spans="4:15" s="39" customFormat="1" ht="12" customHeight="1">
      <c r="D787" s="51"/>
      <c r="E787" s="51"/>
      <c r="F787" s="51"/>
      <c r="J787" s="34"/>
      <c r="O787" s="38"/>
    </row>
    <row r="788" spans="4:15" s="39" customFormat="1" ht="12" customHeight="1">
      <c r="D788" s="51"/>
      <c r="E788" s="51"/>
      <c r="F788" s="51"/>
      <c r="J788" s="34"/>
      <c r="O788" s="38"/>
    </row>
    <row r="789" spans="4:15" s="39" customFormat="1" ht="12" customHeight="1">
      <c r="D789" s="51"/>
      <c r="E789" s="51"/>
      <c r="F789" s="51"/>
      <c r="J789" s="34"/>
      <c r="O789" s="38"/>
    </row>
    <row r="790" spans="4:15" s="39" customFormat="1" ht="12" customHeight="1">
      <c r="D790" s="51"/>
      <c r="E790" s="51"/>
      <c r="F790" s="51"/>
      <c r="J790" s="34"/>
      <c r="O790" s="38"/>
    </row>
    <row r="791" spans="4:15" s="39" customFormat="1" ht="12" customHeight="1">
      <c r="D791" s="51"/>
      <c r="E791" s="51"/>
      <c r="F791" s="51"/>
      <c r="J791" s="34"/>
      <c r="O791" s="38"/>
    </row>
    <row r="792" spans="4:15" s="39" customFormat="1" ht="12" customHeight="1">
      <c r="D792" s="51"/>
      <c r="E792" s="51"/>
      <c r="F792" s="51"/>
      <c r="J792" s="34"/>
      <c r="O792" s="38"/>
    </row>
    <row r="793" spans="4:15" s="39" customFormat="1" ht="12" customHeight="1">
      <c r="D793" s="51"/>
      <c r="E793" s="51"/>
      <c r="F793" s="51"/>
      <c r="J793" s="34"/>
      <c r="O793" s="38"/>
    </row>
    <row r="794" spans="4:15" s="39" customFormat="1" ht="12" customHeight="1">
      <c r="D794" s="51"/>
      <c r="E794" s="51"/>
      <c r="F794" s="51"/>
      <c r="J794" s="34"/>
      <c r="O794" s="38"/>
    </row>
    <row r="795" spans="4:15" s="39" customFormat="1" ht="12" customHeight="1">
      <c r="D795" s="51"/>
      <c r="E795" s="51"/>
      <c r="F795" s="51"/>
      <c r="J795" s="34"/>
      <c r="O795" s="38"/>
    </row>
    <row r="796" spans="4:15" s="39" customFormat="1" ht="12" customHeight="1">
      <c r="D796" s="51"/>
      <c r="E796" s="51"/>
      <c r="F796" s="51"/>
      <c r="J796" s="34"/>
      <c r="O796" s="38"/>
    </row>
    <row r="797" spans="4:15" s="39" customFormat="1" ht="12" customHeight="1">
      <c r="D797" s="51"/>
      <c r="E797" s="51"/>
      <c r="F797" s="51"/>
      <c r="J797" s="34"/>
      <c r="O797" s="38"/>
    </row>
    <row r="798" spans="4:15" s="39" customFormat="1" ht="12" customHeight="1">
      <c r="D798" s="51"/>
      <c r="E798" s="51"/>
      <c r="F798" s="51"/>
      <c r="J798" s="34"/>
      <c r="O798" s="38"/>
    </row>
    <row r="799" spans="4:15" s="39" customFormat="1" ht="12" customHeight="1">
      <c r="D799" s="51"/>
      <c r="E799" s="51"/>
      <c r="F799" s="51"/>
      <c r="J799" s="34"/>
      <c r="O799" s="38"/>
    </row>
    <row r="800" spans="4:15" s="39" customFormat="1" ht="12" customHeight="1">
      <c r="D800" s="51"/>
      <c r="E800" s="51"/>
      <c r="F800" s="51"/>
      <c r="J800" s="34"/>
      <c r="O800" s="38"/>
    </row>
    <row r="801" spans="4:15" s="39" customFormat="1" ht="12" customHeight="1">
      <c r="D801" s="51"/>
      <c r="E801" s="51"/>
      <c r="F801" s="51"/>
      <c r="J801" s="34"/>
      <c r="O801" s="38"/>
    </row>
    <row r="802" spans="4:15" s="39" customFormat="1" ht="12" customHeight="1">
      <c r="D802" s="51"/>
      <c r="E802" s="51"/>
      <c r="F802" s="51"/>
      <c r="J802" s="34"/>
      <c r="O802" s="38"/>
    </row>
    <row r="803" spans="4:15" s="39" customFormat="1" ht="12" customHeight="1">
      <c r="D803" s="51"/>
      <c r="E803" s="51"/>
      <c r="F803" s="51"/>
      <c r="J803" s="34"/>
      <c r="O803" s="38"/>
    </row>
    <row r="804" spans="4:15" s="39" customFormat="1" ht="12" customHeight="1">
      <c r="D804" s="51"/>
      <c r="E804" s="51"/>
      <c r="F804" s="51"/>
      <c r="J804" s="34"/>
      <c r="O804" s="38"/>
    </row>
    <row r="805" spans="4:15" s="39" customFormat="1" ht="12" customHeight="1">
      <c r="D805" s="51"/>
      <c r="E805" s="51"/>
      <c r="F805" s="51"/>
      <c r="J805" s="34"/>
      <c r="O805" s="38"/>
    </row>
    <row r="806" spans="4:15" s="39" customFormat="1" ht="12" customHeight="1">
      <c r="D806" s="51"/>
      <c r="E806" s="51"/>
      <c r="F806" s="51"/>
      <c r="J806" s="34"/>
      <c r="O806" s="38"/>
    </row>
    <row r="807" spans="4:15" s="39" customFormat="1" ht="12" customHeight="1">
      <c r="D807" s="51"/>
      <c r="E807" s="51"/>
      <c r="F807" s="51"/>
      <c r="J807" s="34"/>
      <c r="O807" s="38"/>
    </row>
    <row r="808" spans="4:15" s="39" customFormat="1" ht="12" customHeight="1">
      <c r="D808" s="51"/>
      <c r="E808" s="51"/>
      <c r="F808" s="51"/>
      <c r="J808" s="34"/>
      <c r="O808" s="38"/>
    </row>
    <row r="809" spans="4:15" s="39" customFormat="1" ht="12" customHeight="1">
      <c r="D809" s="51"/>
      <c r="E809" s="51"/>
      <c r="F809" s="51"/>
      <c r="J809" s="34"/>
      <c r="O809" s="38"/>
    </row>
    <row r="810" spans="4:15" s="39" customFormat="1" ht="12" customHeight="1">
      <c r="D810" s="51"/>
      <c r="E810" s="51"/>
      <c r="F810" s="51"/>
      <c r="J810" s="34"/>
      <c r="O810" s="38"/>
    </row>
    <row r="811" spans="4:15" s="39" customFormat="1" ht="12" customHeight="1">
      <c r="D811" s="51"/>
      <c r="E811" s="51"/>
      <c r="F811" s="51"/>
      <c r="J811" s="34"/>
      <c r="O811" s="38"/>
    </row>
    <row r="812" spans="4:15" s="39" customFormat="1" ht="12" customHeight="1">
      <c r="D812" s="51"/>
      <c r="E812" s="51"/>
      <c r="F812" s="51"/>
      <c r="J812" s="34"/>
      <c r="O812" s="38"/>
    </row>
    <row r="813" spans="4:15" s="39" customFormat="1" ht="12" customHeight="1">
      <c r="D813" s="51"/>
      <c r="E813" s="51"/>
      <c r="F813" s="51"/>
      <c r="J813" s="34"/>
      <c r="O813" s="38"/>
    </row>
    <row r="814" spans="4:15" s="39" customFormat="1" ht="12" customHeight="1">
      <c r="D814" s="51"/>
      <c r="E814" s="51"/>
      <c r="F814" s="51"/>
      <c r="J814" s="34"/>
      <c r="O814" s="38"/>
    </row>
    <row r="815" spans="4:15" s="39" customFormat="1" ht="12" customHeight="1">
      <c r="D815" s="51"/>
      <c r="E815" s="51"/>
      <c r="F815" s="51"/>
      <c r="J815" s="34"/>
      <c r="O815" s="38"/>
    </row>
    <row r="816" spans="4:15" s="39" customFormat="1" ht="12" customHeight="1">
      <c r="D816" s="51"/>
      <c r="E816" s="51"/>
      <c r="F816" s="51"/>
      <c r="J816" s="34"/>
      <c r="O816" s="38"/>
    </row>
    <row r="817" spans="4:15" s="39" customFormat="1" ht="12" customHeight="1">
      <c r="D817" s="51"/>
      <c r="E817" s="51"/>
      <c r="F817" s="51"/>
      <c r="J817" s="34"/>
      <c r="O817" s="38"/>
    </row>
    <row r="818" spans="4:15" s="39" customFormat="1" ht="12" customHeight="1">
      <c r="D818" s="51"/>
      <c r="E818" s="51"/>
      <c r="F818" s="51"/>
      <c r="J818" s="34"/>
      <c r="O818" s="38"/>
    </row>
    <row r="819" spans="4:15" s="39" customFormat="1" ht="12" customHeight="1">
      <c r="D819" s="51"/>
      <c r="E819" s="51"/>
      <c r="F819" s="51"/>
      <c r="J819" s="34"/>
      <c r="O819" s="38"/>
    </row>
    <row r="820" spans="4:15" s="39" customFormat="1" ht="12" customHeight="1">
      <c r="D820" s="51"/>
      <c r="E820" s="51"/>
      <c r="F820" s="51"/>
      <c r="J820" s="34"/>
      <c r="O820" s="38"/>
    </row>
    <row r="821" spans="4:15" s="39" customFormat="1" ht="12" customHeight="1">
      <c r="D821" s="51"/>
      <c r="E821" s="51"/>
      <c r="F821" s="51"/>
      <c r="J821" s="34"/>
      <c r="O821" s="38"/>
    </row>
    <row r="822" spans="4:15" s="39" customFormat="1" ht="12" customHeight="1">
      <c r="D822" s="51"/>
      <c r="E822" s="51"/>
      <c r="F822" s="51"/>
      <c r="J822" s="34"/>
      <c r="O822" s="38"/>
    </row>
    <row r="823" spans="4:15" s="39" customFormat="1" ht="12" customHeight="1">
      <c r="D823" s="51"/>
      <c r="E823" s="51"/>
      <c r="F823" s="51"/>
      <c r="J823" s="34"/>
      <c r="O823" s="38"/>
    </row>
    <row r="824" spans="4:15" s="39" customFormat="1" ht="12" customHeight="1">
      <c r="D824" s="51"/>
      <c r="E824" s="51"/>
      <c r="F824" s="51"/>
      <c r="J824" s="34"/>
      <c r="O824" s="38"/>
    </row>
    <row r="825" spans="4:15" s="39" customFormat="1" ht="12" customHeight="1">
      <c r="D825" s="51"/>
      <c r="E825" s="51"/>
      <c r="F825" s="51"/>
      <c r="J825" s="34"/>
      <c r="O825" s="38"/>
    </row>
    <row r="826" spans="4:15" s="39" customFormat="1" ht="12" customHeight="1">
      <c r="D826" s="51"/>
      <c r="E826" s="51"/>
      <c r="F826" s="51"/>
      <c r="J826" s="34"/>
      <c r="O826" s="38"/>
    </row>
    <row r="827" spans="4:15" s="39" customFormat="1" ht="12" customHeight="1">
      <c r="D827" s="51"/>
      <c r="E827" s="51"/>
      <c r="F827" s="51"/>
      <c r="J827" s="34"/>
      <c r="O827" s="38"/>
    </row>
    <row r="828" spans="4:15" s="39" customFormat="1" ht="12" customHeight="1">
      <c r="D828" s="51"/>
      <c r="E828" s="51"/>
      <c r="F828" s="51"/>
      <c r="J828" s="34"/>
      <c r="O828" s="38"/>
    </row>
    <row r="829" spans="4:15" s="39" customFormat="1" ht="12" customHeight="1">
      <c r="D829" s="51"/>
      <c r="E829" s="51"/>
      <c r="F829" s="51"/>
      <c r="J829" s="34"/>
      <c r="O829" s="38"/>
    </row>
    <row r="830" spans="4:15" s="39" customFormat="1" ht="12" customHeight="1">
      <c r="D830" s="51"/>
      <c r="E830" s="51"/>
      <c r="F830" s="51"/>
      <c r="J830" s="34"/>
      <c r="O830" s="38"/>
    </row>
    <row r="831" spans="4:15" s="39" customFormat="1" ht="12" customHeight="1">
      <c r="D831" s="51"/>
      <c r="E831" s="51"/>
      <c r="F831" s="51"/>
      <c r="J831" s="34"/>
      <c r="O831" s="38"/>
    </row>
    <row r="832" spans="4:15" s="39" customFormat="1" ht="12" customHeight="1">
      <c r="D832" s="51"/>
      <c r="E832" s="51"/>
      <c r="F832" s="51"/>
      <c r="J832" s="34"/>
      <c r="O832" s="38"/>
    </row>
    <row r="833" spans="4:15" s="39" customFormat="1" ht="12" customHeight="1">
      <c r="D833" s="51"/>
      <c r="E833" s="51"/>
      <c r="F833" s="51"/>
      <c r="J833" s="34"/>
      <c r="O833" s="38"/>
    </row>
    <row r="834" spans="4:15" s="39" customFormat="1" ht="12" customHeight="1">
      <c r="D834" s="51"/>
      <c r="E834" s="51"/>
      <c r="F834" s="51"/>
      <c r="J834" s="34"/>
      <c r="O834" s="38"/>
    </row>
    <row r="835" spans="4:15" s="39" customFormat="1" ht="12" customHeight="1">
      <c r="D835" s="51"/>
      <c r="E835" s="51"/>
      <c r="F835" s="51"/>
      <c r="J835" s="34"/>
      <c r="O835" s="38"/>
    </row>
    <row r="836" spans="4:15" s="39" customFormat="1" ht="12" customHeight="1">
      <c r="D836" s="51"/>
      <c r="E836" s="51"/>
      <c r="F836" s="51"/>
      <c r="J836" s="34"/>
      <c r="O836" s="38"/>
    </row>
    <row r="837" spans="4:15" s="39" customFormat="1" ht="12" customHeight="1">
      <c r="D837" s="51"/>
      <c r="E837" s="51"/>
      <c r="F837" s="51"/>
      <c r="J837" s="34"/>
      <c r="O837" s="38"/>
    </row>
    <row r="838" spans="4:15" s="39" customFormat="1" ht="12" customHeight="1">
      <c r="D838" s="51"/>
      <c r="E838" s="51"/>
      <c r="F838" s="51"/>
      <c r="J838" s="34"/>
      <c r="O838" s="38"/>
    </row>
    <row r="839" spans="4:15" s="39" customFormat="1" ht="12" customHeight="1">
      <c r="D839" s="51"/>
      <c r="E839" s="51"/>
      <c r="F839" s="51"/>
      <c r="J839" s="34"/>
      <c r="O839" s="38"/>
    </row>
    <row r="840" spans="4:15" s="39" customFormat="1" ht="12" customHeight="1">
      <c r="D840" s="51"/>
      <c r="E840" s="51"/>
      <c r="F840" s="51"/>
      <c r="J840" s="34"/>
      <c r="O840" s="38"/>
    </row>
    <row r="841" spans="4:15" s="39" customFormat="1" ht="12" customHeight="1">
      <c r="D841" s="51"/>
      <c r="E841" s="51"/>
      <c r="F841" s="51"/>
      <c r="J841" s="34"/>
      <c r="O841" s="38"/>
    </row>
    <row r="842" spans="4:15" s="39" customFormat="1" ht="12" customHeight="1">
      <c r="D842" s="51"/>
      <c r="E842" s="51"/>
      <c r="F842" s="51"/>
      <c r="J842" s="34"/>
      <c r="O842" s="38"/>
    </row>
    <row r="843" spans="4:15" s="39" customFormat="1" ht="12" customHeight="1">
      <c r="D843" s="51"/>
      <c r="E843" s="51"/>
      <c r="F843" s="51"/>
      <c r="J843" s="34"/>
      <c r="O843" s="38"/>
    </row>
    <row r="844" spans="4:15" s="39" customFormat="1" ht="12" customHeight="1">
      <c r="D844" s="51"/>
      <c r="E844" s="51"/>
      <c r="F844" s="51"/>
      <c r="J844" s="34"/>
      <c r="O844" s="38"/>
    </row>
    <row r="845" spans="4:15" s="39" customFormat="1" ht="12" customHeight="1">
      <c r="D845" s="51"/>
      <c r="E845" s="51"/>
      <c r="F845" s="51"/>
      <c r="J845" s="34"/>
      <c r="O845" s="38"/>
    </row>
    <row r="846" spans="4:15" s="39" customFormat="1" ht="12" customHeight="1">
      <c r="D846" s="51"/>
      <c r="E846" s="51"/>
      <c r="F846" s="51"/>
      <c r="J846" s="34"/>
      <c r="O846" s="38"/>
    </row>
    <row r="847" spans="4:15" s="39" customFormat="1" ht="12" customHeight="1">
      <c r="D847" s="51"/>
      <c r="E847" s="51"/>
      <c r="F847" s="51"/>
      <c r="J847" s="34"/>
      <c r="O847" s="38"/>
    </row>
    <row r="848" spans="4:15" s="39" customFormat="1" ht="12" customHeight="1">
      <c r="D848" s="51"/>
      <c r="E848" s="51"/>
      <c r="F848" s="51"/>
      <c r="J848" s="34"/>
      <c r="O848" s="38"/>
    </row>
    <row r="849" spans="4:15" s="39" customFormat="1" ht="12" customHeight="1">
      <c r="D849" s="51"/>
      <c r="E849" s="51"/>
      <c r="F849" s="51"/>
      <c r="J849" s="34"/>
      <c r="O849" s="38"/>
    </row>
    <row r="850" spans="4:15" s="39" customFormat="1" ht="12" customHeight="1">
      <c r="D850" s="51"/>
      <c r="E850" s="51"/>
      <c r="F850" s="51"/>
      <c r="J850" s="34"/>
      <c r="O850" s="38"/>
    </row>
    <row r="851" spans="4:15" s="39" customFormat="1" ht="12" customHeight="1">
      <c r="D851" s="51"/>
      <c r="E851" s="51"/>
      <c r="F851" s="51"/>
      <c r="J851" s="34"/>
      <c r="O851" s="38"/>
    </row>
    <row r="852" spans="4:15" s="39" customFormat="1" ht="12" customHeight="1">
      <c r="D852" s="51"/>
      <c r="E852" s="51"/>
      <c r="F852" s="51"/>
      <c r="J852" s="34"/>
      <c r="O852" s="38"/>
    </row>
    <row r="853" spans="4:15" s="39" customFormat="1" ht="12" customHeight="1">
      <c r="D853" s="51"/>
      <c r="E853" s="51"/>
      <c r="F853" s="51"/>
      <c r="J853" s="34"/>
      <c r="O853" s="38"/>
    </row>
    <row r="854" spans="4:15" s="39" customFormat="1" ht="12" customHeight="1">
      <c r="D854" s="51"/>
      <c r="E854" s="51"/>
      <c r="F854" s="51"/>
      <c r="J854" s="34"/>
      <c r="O854" s="38"/>
    </row>
    <row r="855" spans="4:15" s="39" customFormat="1" ht="12" customHeight="1">
      <c r="D855" s="51"/>
      <c r="E855" s="51"/>
      <c r="F855" s="51"/>
      <c r="J855" s="34"/>
      <c r="O855" s="38"/>
    </row>
    <row r="856" spans="4:15" s="39" customFormat="1" ht="12" customHeight="1">
      <c r="D856" s="51"/>
      <c r="E856" s="51"/>
      <c r="F856" s="51"/>
      <c r="J856" s="34"/>
      <c r="O856" s="38"/>
    </row>
    <row r="857" spans="4:15" s="39" customFormat="1" ht="12" customHeight="1">
      <c r="D857" s="51"/>
      <c r="E857" s="51"/>
      <c r="F857" s="51"/>
      <c r="J857" s="34"/>
      <c r="O857" s="38"/>
    </row>
    <row r="858" spans="4:15" s="39" customFormat="1" ht="12" customHeight="1">
      <c r="D858" s="51"/>
      <c r="E858" s="51"/>
      <c r="F858" s="51"/>
      <c r="J858" s="34"/>
      <c r="O858" s="38"/>
    </row>
    <row r="859" spans="4:15" s="39" customFormat="1" ht="12" customHeight="1">
      <c r="D859" s="51"/>
      <c r="E859" s="51"/>
      <c r="F859" s="51"/>
      <c r="J859" s="34"/>
      <c r="O859" s="38"/>
    </row>
    <row r="860" spans="4:15" s="39" customFormat="1" ht="12" customHeight="1">
      <c r="D860" s="51"/>
      <c r="E860" s="51"/>
      <c r="F860" s="51"/>
      <c r="J860" s="34"/>
      <c r="O860" s="38"/>
    </row>
    <row r="861" spans="4:15" s="39" customFormat="1" ht="12" customHeight="1">
      <c r="D861" s="51"/>
      <c r="E861" s="51"/>
      <c r="F861" s="51"/>
      <c r="J861" s="34"/>
      <c r="O861" s="38"/>
    </row>
    <row r="862" spans="4:15" s="39" customFormat="1" ht="12" customHeight="1">
      <c r="D862" s="51"/>
      <c r="E862" s="51"/>
      <c r="F862" s="51"/>
      <c r="J862" s="34"/>
      <c r="O862" s="38"/>
    </row>
    <row r="863" spans="4:15" s="39" customFormat="1" ht="12" customHeight="1">
      <c r="D863" s="51"/>
      <c r="E863" s="51"/>
      <c r="F863" s="51"/>
      <c r="J863" s="34"/>
      <c r="O863" s="38"/>
    </row>
    <row r="864" spans="4:15" s="39" customFormat="1" ht="12" customHeight="1">
      <c r="D864" s="51"/>
      <c r="E864" s="51"/>
      <c r="F864" s="51"/>
      <c r="J864" s="34"/>
      <c r="O864" s="38"/>
    </row>
    <row r="865" spans="4:15" s="39" customFormat="1" ht="12" customHeight="1">
      <c r="D865" s="51"/>
      <c r="E865" s="51"/>
      <c r="F865" s="51"/>
      <c r="J865" s="34"/>
      <c r="O865" s="38"/>
    </row>
    <row r="866" spans="4:15" s="39" customFormat="1" ht="12" customHeight="1">
      <c r="D866" s="51"/>
      <c r="E866" s="51"/>
      <c r="F866" s="51"/>
      <c r="J866" s="34"/>
      <c r="O866" s="38"/>
    </row>
    <row r="867" spans="4:15" s="39" customFormat="1" ht="12" customHeight="1">
      <c r="D867" s="51"/>
      <c r="E867" s="51"/>
      <c r="F867" s="51"/>
      <c r="J867" s="34"/>
      <c r="O867" s="38"/>
    </row>
    <row r="868" spans="4:15" s="39" customFormat="1" ht="12" customHeight="1">
      <c r="D868" s="51"/>
      <c r="E868" s="51"/>
      <c r="F868" s="51"/>
      <c r="J868" s="34"/>
      <c r="O868" s="38"/>
    </row>
    <row r="869" spans="4:15" s="39" customFormat="1" ht="12" customHeight="1">
      <c r="D869" s="51"/>
      <c r="E869" s="51"/>
      <c r="F869" s="51"/>
      <c r="J869" s="34"/>
      <c r="O869" s="38"/>
    </row>
    <row r="870" spans="4:15" s="39" customFormat="1" ht="12" customHeight="1">
      <c r="D870" s="51"/>
      <c r="E870" s="51"/>
      <c r="F870" s="51"/>
      <c r="J870" s="34"/>
      <c r="O870" s="38"/>
    </row>
    <row r="871" spans="4:15" s="39" customFormat="1" ht="12" customHeight="1">
      <c r="D871" s="51"/>
      <c r="E871" s="51"/>
      <c r="F871" s="51"/>
      <c r="J871" s="34"/>
      <c r="O871" s="38"/>
    </row>
    <row r="872" spans="4:15" s="39" customFormat="1" ht="12" customHeight="1">
      <c r="D872" s="51"/>
      <c r="E872" s="51"/>
      <c r="F872" s="51"/>
      <c r="J872" s="34"/>
      <c r="O872" s="38"/>
    </row>
    <row r="873" spans="4:15" s="39" customFormat="1" ht="12" customHeight="1">
      <c r="D873" s="51"/>
      <c r="E873" s="51"/>
      <c r="F873" s="51"/>
      <c r="J873" s="34"/>
      <c r="O873" s="38"/>
    </row>
    <row r="874" spans="4:15" s="39" customFormat="1" ht="12" customHeight="1">
      <c r="D874" s="51"/>
      <c r="E874" s="51"/>
      <c r="F874" s="51"/>
      <c r="J874" s="34"/>
      <c r="O874" s="38"/>
    </row>
    <row r="875" spans="4:15" s="39" customFormat="1" ht="12" customHeight="1">
      <c r="D875" s="51"/>
      <c r="E875" s="51"/>
      <c r="F875" s="51"/>
      <c r="J875" s="34"/>
      <c r="O875" s="38"/>
    </row>
    <row r="876" spans="4:15" s="39" customFormat="1" ht="12" customHeight="1">
      <c r="D876" s="51"/>
      <c r="E876" s="51"/>
      <c r="F876" s="51"/>
      <c r="J876" s="34"/>
      <c r="O876" s="38"/>
    </row>
    <row r="877" spans="4:15" s="39" customFormat="1" ht="12" customHeight="1">
      <c r="D877" s="51"/>
      <c r="E877" s="51"/>
      <c r="F877" s="51"/>
      <c r="J877" s="34"/>
      <c r="O877" s="38"/>
    </row>
    <row r="878" spans="4:15" s="39" customFormat="1" ht="12" customHeight="1">
      <c r="D878" s="51"/>
      <c r="E878" s="51"/>
      <c r="F878" s="51"/>
      <c r="J878" s="34"/>
      <c r="O878" s="38"/>
    </row>
    <row r="879" spans="4:15" s="39" customFormat="1" ht="12" customHeight="1">
      <c r="D879" s="51"/>
      <c r="E879" s="51"/>
      <c r="F879" s="51"/>
      <c r="J879" s="34"/>
      <c r="O879" s="38"/>
    </row>
    <row r="880" spans="4:15" s="39" customFormat="1" ht="12" customHeight="1">
      <c r="D880" s="51"/>
      <c r="E880" s="51"/>
      <c r="F880" s="51"/>
      <c r="J880" s="34"/>
      <c r="O880" s="38"/>
    </row>
    <row r="881" spans="4:15" s="39" customFormat="1" ht="12" customHeight="1">
      <c r="D881" s="51"/>
      <c r="E881" s="51"/>
      <c r="F881" s="51"/>
      <c r="J881" s="34"/>
      <c r="O881" s="38"/>
    </row>
    <row r="882" spans="4:15" s="39" customFormat="1" ht="12" customHeight="1">
      <c r="D882" s="51"/>
      <c r="E882" s="51"/>
      <c r="F882" s="51"/>
      <c r="J882" s="34"/>
      <c r="O882" s="38"/>
    </row>
    <row r="883" spans="4:15" s="39" customFormat="1" ht="12" customHeight="1">
      <c r="D883" s="51"/>
      <c r="E883" s="51"/>
      <c r="F883" s="51"/>
      <c r="J883" s="34"/>
      <c r="O883" s="38"/>
    </row>
    <row r="884" spans="4:15" s="39" customFormat="1" ht="12" customHeight="1">
      <c r="D884" s="51"/>
      <c r="E884" s="51"/>
      <c r="F884" s="51"/>
      <c r="J884" s="34"/>
      <c r="O884" s="38"/>
    </row>
    <row r="885" spans="4:15" s="39" customFormat="1" ht="12" customHeight="1">
      <c r="D885" s="51"/>
      <c r="E885" s="51"/>
      <c r="F885" s="51"/>
      <c r="J885" s="34"/>
      <c r="O885" s="38"/>
    </row>
    <row r="886" spans="4:15" s="39" customFormat="1" ht="12" customHeight="1">
      <c r="D886" s="51"/>
      <c r="E886" s="51"/>
      <c r="F886" s="51"/>
      <c r="J886" s="34"/>
      <c r="O886" s="38"/>
    </row>
    <row r="887" spans="4:15" s="39" customFormat="1" ht="12" customHeight="1">
      <c r="D887" s="51"/>
      <c r="E887" s="51"/>
      <c r="F887" s="51"/>
      <c r="J887" s="34"/>
      <c r="O887" s="38"/>
    </row>
    <row r="888" spans="4:15" s="39" customFormat="1" ht="12" customHeight="1">
      <c r="D888" s="51"/>
      <c r="E888" s="51"/>
      <c r="F888" s="51"/>
      <c r="J888" s="34"/>
      <c r="O888" s="38"/>
    </row>
    <row r="889" spans="4:15" s="39" customFormat="1" ht="12" customHeight="1">
      <c r="D889" s="51"/>
      <c r="E889" s="51"/>
      <c r="F889" s="51"/>
      <c r="J889" s="34"/>
      <c r="O889" s="38"/>
    </row>
    <row r="890" spans="4:15" s="39" customFormat="1" ht="12" customHeight="1">
      <c r="D890" s="51"/>
      <c r="E890" s="51"/>
      <c r="F890" s="51"/>
      <c r="J890" s="34"/>
      <c r="O890" s="38"/>
    </row>
    <row r="891" spans="4:15" s="39" customFormat="1" ht="12" customHeight="1">
      <c r="D891" s="51"/>
      <c r="E891" s="51"/>
      <c r="F891" s="51"/>
      <c r="J891" s="34"/>
      <c r="O891" s="38"/>
    </row>
    <row r="892" spans="4:15" s="39" customFormat="1" ht="12" customHeight="1">
      <c r="D892" s="51"/>
      <c r="E892" s="51"/>
      <c r="F892" s="51"/>
      <c r="J892" s="34"/>
      <c r="O892" s="38"/>
    </row>
    <row r="893" spans="4:15" s="39" customFormat="1" ht="12" customHeight="1">
      <c r="D893" s="51"/>
      <c r="E893" s="51"/>
      <c r="F893" s="51"/>
      <c r="J893" s="34"/>
      <c r="O893" s="38"/>
    </row>
    <row r="894" spans="4:15" s="39" customFormat="1" ht="12" customHeight="1">
      <c r="D894" s="51"/>
      <c r="E894" s="51"/>
      <c r="F894" s="51"/>
      <c r="J894" s="34"/>
      <c r="O894" s="38"/>
    </row>
    <row r="895" spans="4:15" s="39" customFormat="1" ht="12" customHeight="1">
      <c r="D895" s="51"/>
      <c r="E895" s="51"/>
      <c r="F895" s="51"/>
      <c r="J895" s="34"/>
      <c r="O895" s="38"/>
    </row>
    <row r="896" spans="4:15" s="39" customFormat="1" ht="12" customHeight="1">
      <c r="D896" s="51"/>
      <c r="E896" s="51"/>
      <c r="F896" s="51"/>
      <c r="J896" s="34"/>
      <c r="O896" s="38"/>
    </row>
    <row r="897" spans="4:15" s="39" customFormat="1" ht="12" customHeight="1">
      <c r="D897" s="51"/>
      <c r="E897" s="51"/>
      <c r="F897" s="51"/>
      <c r="J897" s="34"/>
      <c r="O897" s="38"/>
    </row>
    <row r="898" spans="4:15" s="39" customFormat="1" ht="12" customHeight="1">
      <c r="D898" s="51"/>
      <c r="E898" s="51"/>
      <c r="F898" s="51"/>
      <c r="J898" s="34"/>
      <c r="O898" s="38"/>
    </row>
    <row r="899" spans="4:15" s="39" customFormat="1" ht="12" customHeight="1">
      <c r="D899" s="51"/>
      <c r="E899" s="51"/>
      <c r="F899" s="51"/>
      <c r="J899" s="34"/>
      <c r="O899" s="38"/>
    </row>
    <row r="900" spans="4:15" s="39" customFormat="1" ht="12" customHeight="1">
      <c r="D900" s="51"/>
      <c r="E900" s="51"/>
      <c r="F900" s="51"/>
      <c r="J900" s="34"/>
      <c r="O900" s="38"/>
    </row>
    <row r="901" spans="4:15" s="39" customFormat="1" ht="12" customHeight="1">
      <c r="D901" s="51"/>
      <c r="E901" s="51"/>
      <c r="F901" s="51"/>
      <c r="J901" s="34"/>
      <c r="O901" s="38"/>
    </row>
    <row r="902" spans="4:15" s="39" customFormat="1" ht="12" customHeight="1">
      <c r="D902" s="51"/>
      <c r="E902" s="51"/>
      <c r="F902" s="51"/>
      <c r="J902" s="34"/>
      <c r="O902" s="38"/>
    </row>
    <row r="903" spans="4:15" s="39" customFormat="1" ht="12" customHeight="1">
      <c r="D903" s="51"/>
      <c r="E903" s="51"/>
      <c r="F903" s="51"/>
      <c r="J903" s="34"/>
      <c r="O903" s="38"/>
    </row>
    <row r="904" spans="4:15" s="39" customFormat="1" ht="12" customHeight="1">
      <c r="D904" s="51"/>
      <c r="E904" s="51"/>
      <c r="F904" s="51"/>
      <c r="J904" s="34"/>
      <c r="O904" s="38"/>
    </row>
    <row r="905" spans="4:15" s="39" customFormat="1" ht="12" customHeight="1">
      <c r="D905" s="51"/>
      <c r="E905" s="51"/>
      <c r="F905" s="51"/>
      <c r="J905" s="34"/>
      <c r="O905" s="38"/>
    </row>
    <row r="906" spans="4:15" s="39" customFormat="1" ht="12" customHeight="1">
      <c r="D906" s="51"/>
      <c r="E906" s="51"/>
      <c r="F906" s="51"/>
      <c r="J906" s="34"/>
      <c r="O906" s="38"/>
    </row>
    <row r="907" spans="4:15" s="39" customFormat="1" ht="12" customHeight="1">
      <c r="D907" s="51"/>
      <c r="E907" s="51"/>
      <c r="F907" s="51"/>
      <c r="J907" s="34"/>
      <c r="O907" s="38"/>
    </row>
    <row r="908" spans="4:15" s="39" customFormat="1" ht="12" customHeight="1">
      <c r="D908" s="51"/>
      <c r="E908" s="51"/>
      <c r="F908" s="51"/>
      <c r="J908" s="34"/>
      <c r="O908" s="38"/>
    </row>
    <row r="909" spans="4:15" s="39" customFormat="1" ht="12" customHeight="1">
      <c r="D909" s="51"/>
      <c r="E909" s="51"/>
      <c r="F909" s="51"/>
      <c r="J909" s="34"/>
      <c r="O909" s="38"/>
    </row>
    <row r="910" spans="4:15" s="39" customFormat="1" ht="12" customHeight="1">
      <c r="D910" s="51"/>
      <c r="E910" s="51"/>
      <c r="F910" s="51"/>
      <c r="J910" s="34"/>
      <c r="O910" s="38"/>
    </row>
    <row r="911" spans="4:15" s="39" customFormat="1" ht="12" customHeight="1">
      <c r="D911" s="51"/>
      <c r="E911" s="51"/>
      <c r="F911" s="51"/>
      <c r="J911" s="34"/>
      <c r="O911" s="38"/>
    </row>
    <row r="912" spans="4:15" s="39" customFormat="1" ht="12" customHeight="1">
      <c r="D912" s="51"/>
      <c r="E912" s="51"/>
      <c r="F912" s="51"/>
      <c r="J912" s="34"/>
      <c r="O912" s="38"/>
    </row>
    <row r="913" spans="4:15" s="39" customFormat="1" ht="12" customHeight="1">
      <c r="D913" s="51"/>
      <c r="E913" s="51"/>
      <c r="F913" s="51"/>
      <c r="J913" s="34"/>
      <c r="O913" s="38"/>
    </row>
    <row r="914" spans="4:15" s="39" customFormat="1" ht="12" customHeight="1">
      <c r="D914" s="51"/>
      <c r="E914" s="51"/>
      <c r="F914" s="51"/>
      <c r="J914" s="34"/>
      <c r="O914" s="38"/>
    </row>
    <row r="915" spans="4:15" s="39" customFormat="1" ht="12" customHeight="1">
      <c r="D915" s="51"/>
      <c r="E915" s="51"/>
      <c r="F915" s="51"/>
      <c r="J915" s="34"/>
      <c r="O915" s="38"/>
    </row>
    <row r="916" spans="4:15" s="39" customFormat="1" ht="12" customHeight="1">
      <c r="D916" s="51"/>
      <c r="E916" s="51"/>
      <c r="F916" s="51"/>
      <c r="J916" s="34"/>
      <c r="O916" s="38"/>
    </row>
    <row r="917" spans="4:15" s="39" customFormat="1" ht="12" customHeight="1">
      <c r="D917" s="51"/>
      <c r="E917" s="51"/>
      <c r="F917" s="51"/>
      <c r="J917" s="34"/>
      <c r="O917" s="38"/>
    </row>
    <row r="918" spans="4:15" s="39" customFormat="1" ht="12" customHeight="1">
      <c r="D918" s="51"/>
      <c r="E918" s="51"/>
      <c r="F918" s="51"/>
      <c r="J918" s="34"/>
      <c r="O918" s="38"/>
    </row>
    <row r="919" spans="4:15" s="39" customFormat="1" ht="12" customHeight="1">
      <c r="D919" s="51"/>
      <c r="E919" s="51"/>
      <c r="F919" s="51"/>
      <c r="J919" s="34"/>
      <c r="O919" s="38"/>
    </row>
    <row r="920" spans="4:15" s="39" customFormat="1" ht="12" customHeight="1">
      <c r="D920" s="51"/>
      <c r="E920" s="51"/>
      <c r="F920" s="51"/>
      <c r="J920" s="34"/>
      <c r="O920" s="38"/>
    </row>
    <row r="921" spans="4:15" s="39" customFormat="1" ht="12" customHeight="1">
      <c r="D921" s="51"/>
      <c r="E921" s="51"/>
      <c r="F921" s="51"/>
      <c r="J921" s="34"/>
      <c r="O921" s="38"/>
    </row>
    <row r="922" spans="4:15" s="39" customFormat="1" ht="12" customHeight="1">
      <c r="D922" s="51"/>
      <c r="E922" s="51"/>
      <c r="F922" s="51"/>
      <c r="J922" s="34"/>
      <c r="O922" s="38"/>
    </row>
    <row r="923" spans="4:15" s="39" customFormat="1" ht="12" customHeight="1">
      <c r="D923" s="51"/>
      <c r="E923" s="51"/>
      <c r="F923" s="51"/>
      <c r="J923" s="34"/>
      <c r="O923" s="38"/>
    </row>
    <row r="924" spans="4:15" s="39" customFormat="1" ht="12" customHeight="1">
      <c r="D924" s="51"/>
      <c r="E924" s="51"/>
      <c r="F924" s="51"/>
      <c r="J924" s="34"/>
      <c r="O924" s="38"/>
    </row>
    <row r="925" spans="4:15" s="39" customFormat="1" ht="12" customHeight="1">
      <c r="D925" s="51"/>
      <c r="E925" s="51"/>
      <c r="F925" s="51"/>
      <c r="J925" s="34"/>
      <c r="O925" s="38"/>
    </row>
    <row r="926" spans="4:15" s="39" customFormat="1" ht="12" customHeight="1">
      <c r="D926" s="51"/>
      <c r="E926" s="51"/>
      <c r="F926" s="51"/>
      <c r="J926" s="34"/>
      <c r="O926" s="38"/>
    </row>
    <row r="927" spans="4:15" s="39" customFormat="1" ht="12" customHeight="1">
      <c r="D927" s="51"/>
      <c r="E927" s="51"/>
      <c r="F927" s="51"/>
      <c r="J927" s="34"/>
      <c r="O927" s="38"/>
    </row>
    <row r="928" spans="4:15" s="39" customFormat="1" ht="12" customHeight="1">
      <c r="D928" s="51"/>
      <c r="E928" s="51"/>
      <c r="F928" s="51"/>
      <c r="J928" s="34"/>
      <c r="O928" s="38"/>
    </row>
    <row r="929" spans="4:15" s="39" customFormat="1" ht="12" customHeight="1">
      <c r="D929" s="51"/>
      <c r="E929" s="51"/>
      <c r="F929" s="51"/>
      <c r="J929" s="34"/>
      <c r="O929" s="38"/>
    </row>
    <row r="930" spans="4:15" s="39" customFormat="1" ht="12" customHeight="1">
      <c r="D930" s="51"/>
      <c r="E930" s="51"/>
      <c r="F930" s="51"/>
      <c r="J930" s="34"/>
      <c r="O930" s="38"/>
    </row>
    <row r="931" spans="4:15" s="39" customFormat="1" ht="12" customHeight="1">
      <c r="D931" s="51"/>
      <c r="E931" s="51"/>
      <c r="F931" s="51"/>
      <c r="J931" s="34"/>
      <c r="O931" s="38"/>
    </row>
    <row r="932" spans="4:15" s="39" customFormat="1" ht="12" customHeight="1">
      <c r="D932" s="51"/>
      <c r="E932" s="51"/>
      <c r="F932" s="51"/>
      <c r="J932" s="34"/>
      <c r="O932" s="38"/>
    </row>
    <row r="933" spans="4:15" s="39" customFormat="1" ht="12" customHeight="1">
      <c r="D933" s="51"/>
      <c r="E933" s="51"/>
      <c r="F933" s="51"/>
      <c r="J933" s="34"/>
      <c r="O933" s="38"/>
    </row>
    <row r="934" spans="4:15" s="39" customFormat="1" ht="12" customHeight="1">
      <c r="D934" s="51"/>
      <c r="E934" s="51"/>
      <c r="F934" s="51"/>
      <c r="J934" s="34"/>
      <c r="O934" s="38"/>
    </row>
    <row r="935" spans="4:15" s="39" customFormat="1" ht="12" customHeight="1">
      <c r="D935" s="51"/>
      <c r="E935" s="51"/>
      <c r="F935" s="51"/>
      <c r="J935" s="34"/>
      <c r="O935" s="38"/>
    </row>
    <row r="936" spans="4:15" s="39" customFormat="1" ht="12" customHeight="1">
      <c r="D936" s="51"/>
      <c r="E936" s="51"/>
      <c r="F936" s="51"/>
      <c r="J936" s="34"/>
      <c r="O936" s="38"/>
    </row>
    <row r="937" spans="4:15" s="39" customFormat="1" ht="12" customHeight="1">
      <c r="D937" s="51"/>
      <c r="E937" s="51"/>
      <c r="F937" s="51"/>
      <c r="J937" s="34"/>
      <c r="O937" s="38"/>
    </row>
    <row r="938" spans="4:15" s="39" customFormat="1" ht="12" customHeight="1">
      <c r="D938" s="51"/>
      <c r="E938" s="51"/>
      <c r="F938" s="51"/>
      <c r="J938" s="34"/>
      <c r="O938" s="38"/>
    </row>
    <row r="939" spans="4:15" s="39" customFormat="1" ht="12" customHeight="1">
      <c r="D939" s="51"/>
      <c r="E939" s="51"/>
      <c r="F939" s="51"/>
      <c r="J939" s="34"/>
      <c r="O939" s="38"/>
    </row>
    <row r="940" spans="4:15" s="39" customFormat="1" ht="12" customHeight="1">
      <c r="D940" s="51"/>
      <c r="E940" s="51"/>
      <c r="F940" s="51"/>
      <c r="J940" s="34"/>
      <c r="O940" s="38"/>
    </row>
    <row r="941" spans="4:15" s="39" customFormat="1" ht="12" customHeight="1">
      <c r="D941" s="51"/>
      <c r="E941" s="51"/>
      <c r="F941" s="51"/>
      <c r="J941" s="34"/>
      <c r="O941" s="38"/>
    </row>
    <row r="942" spans="4:15" s="39" customFormat="1" ht="12" customHeight="1">
      <c r="D942" s="51"/>
      <c r="E942" s="51"/>
      <c r="F942" s="51"/>
      <c r="J942" s="34"/>
      <c r="O942" s="38"/>
    </row>
    <row r="943" spans="4:15" s="39" customFormat="1" ht="12" customHeight="1">
      <c r="D943" s="51"/>
      <c r="E943" s="51"/>
      <c r="F943" s="51"/>
      <c r="J943" s="34"/>
      <c r="O943" s="38"/>
    </row>
    <row r="944" spans="4:15" s="39" customFormat="1" ht="12" customHeight="1">
      <c r="D944" s="51"/>
      <c r="E944" s="51"/>
      <c r="F944" s="51"/>
      <c r="J944" s="34"/>
      <c r="O944" s="38"/>
    </row>
    <row r="945" spans="4:15" s="39" customFormat="1" ht="12" customHeight="1">
      <c r="D945" s="51"/>
      <c r="E945" s="51"/>
      <c r="F945" s="51"/>
      <c r="J945" s="34"/>
      <c r="O945" s="38"/>
    </row>
    <row r="946" spans="4:15" s="39" customFormat="1" ht="12" customHeight="1">
      <c r="D946" s="51"/>
      <c r="E946" s="51"/>
      <c r="F946" s="51"/>
      <c r="J946" s="34"/>
      <c r="O946" s="38"/>
    </row>
    <row r="947" spans="4:15" s="39" customFormat="1" ht="12" customHeight="1">
      <c r="D947" s="51"/>
      <c r="E947" s="51"/>
      <c r="F947" s="51"/>
      <c r="J947" s="34"/>
      <c r="O947" s="38"/>
    </row>
    <row r="948" spans="4:15" s="39" customFormat="1" ht="12" customHeight="1">
      <c r="D948" s="51"/>
      <c r="E948" s="51"/>
      <c r="F948" s="51"/>
      <c r="J948" s="34"/>
      <c r="O948" s="38"/>
    </row>
    <row r="949" spans="4:15" s="39" customFormat="1" ht="12" customHeight="1">
      <c r="D949" s="51"/>
      <c r="E949" s="51"/>
      <c r="F949" s="51"/>
      <c r="J949" s="34"/>
      <c r="O949" s="38"/>
    </row>
    <row r="950" spans="4:15" s="39" customFormat="1" ht="12" customHeight="1">
      <c r="D950" s="51"/>
      <c r="E950" s="51"/>
      <c r="F950" s="51"/>
      <c r="J950" s="34"/>
      <c r="O950" s="38"/>
    </row>
    <row r="951" spans="4:15" s="39" customFormat="1" ht="12" customHeight="1">
      <c r="D951" s="51"/>
      <c r="E951" s="51"/>
      <c r="F951" s="51"/>
      <c r="J951" s="34"/>
      <c r="O951" s="38"/>
    </row>
    <row r="952" spans="4:15" s="39" customFormat="1" ht="12" customHeight="1">
      <c r="D952" s="51"/>
      <c r="E952" s="51"/>
      <c r="F952" s="51"/>
      <c r="J952" s="34"/>
      <c r="O952" s="38"/>
    </row>
    <row r="953" spans="4:15" s="39" customFormat="1" ht="12" customHeight="1">
      <c r="D953" s="51"/>
      <c r="E953" s="51"/>
      <c r="F953" s="51"/>
      <c r="J953" s="34"/>
      <c r="O953" s="38"/>
    </row>
    <row r="954" spans="4:15" s="39" customFormat="1" ht="12" customHeight="1">
      <c r="D954" s="51"/>
      <c r="E954" s="51"/>
      <c r="F954" s="51"/>
      <c r="J954" s="34"/>
      <c r="O954" s="38"/>
    </row>
    <row r="955" spans="4:15" s="39" customFormat="1" ht="12" customHeight="1">
      <c r="D955" s="51"/>
      <c r="E955" s="51"/>
      <c r="F955" s="51"/>
      <c r="J955" s="34"/>
      <c r="O955" s="38"/>
    </row>
    <row r="956" spans="4:15" s="39" customFormat="1" ht="12" customHeight="1">
      <c r="D956" s="51"/>
      <c r="E956" s="51"/>
      <c r="F956" s="51"/>
      <c r="J956" s="34"/>
      <c r="O956" s="38"/>
    </row>
    <row r="957" spans="4:15" s="39" customFormat="1" ht="12" customHeight="1">
      <c r="D957" s="51"/>
      <c r="E957" s="51"/>
      <c r="F957" s="51"/>
      <c r="J957" s="34"/>
      <c r="O957" s="38"/>
    </row>
    <row r="958" spans="4:15" s="39" customFormat="1" ht="12" customHeight="1">
      <c r="D958" s="51"/>
      <c r="E958" s="51"/>
      <c r="F958" s="51"/>
      <c r="J958" s="34"/>
      <c r="O958" s="38"/>
    </row>
    <row r="959" spans="4:15" s="39" customFormat="1" ht="12" customHeight="1">
      <c r="D959" s="51"/>
      <c r="E959" s="51"/>
      <c r="F959" s="51"/>
      <c r="J959" s="34"/>
      <c r="O959" s="38"/>
    </row>
    <row r="960" spans="4:15" s="39" customFormat="1" ht="12" customHeight="1">
      <c r="D960" s="51"/>
      <c r="E960" s="51"/>
      <c r="F960" s="51"/>
      <c r="J960" s="34"/>
      <c r="O960" s="38"/>
    </row>
    <row r="961" spans="4:15" s="39" customFormat="1" ht="12" customHeight="1">
      <c r="D961" s="51"/>
      <c r="E961" s="51"/>
      <c r="F961" s="51"/>
      <c r="J961" s="34"/>
      <c r="O961" s="38"/>
    </row>
    <row r="962" spans="4:15" s="39" customFormat="1" ht="12" customHeight="1">
      <c r="D962" s="51"/>
      <c r="E962" s="51"/>
      <c r="F962" s="51"/>
      <c r="J962" s="34"/>
      <c r="O962" s="38"/>
    </row>
    <row r="963" spans="4:15" s="39" customFormat="1" ht="12" customHeight="1">
      <c r="D963" s="51"/>
      <c r="E963" s="51"/>
      <c r="F963" s="51"/>
      <c r="J963" s="34"/>
      <c r="O963" s="38"/>
    </row>
    <row r="964" spans="4:15" s="39" customFormat="1" ht="12" customHeight="1">
      <c r="D964" s="51"/>
      <c r="E964" s="51"/>
      <c r="F964" s="51"/>
      <c r="J964" s="34"/>
      <c r="O964" s="38"/>
    </row>
    <row r="965" spans="4:15" s="39" customFormat="1" ht="12" customHeight="1">
      <c r="D965" s="51"/>
      <c r="E965" s="51"/>
      <c r="F965" s="51"/>
      <c r="J965" s="34"/>
      <c r="O965" s="38"/>
    </row>
    <row r="966" spans="4:15" s="39" customFormat="1" ht="12" customHeight="1">
      <c r="D966" s="51"/>
      <c r="E966" s="51"/>
      <c r="F966" s="51"/>
      <c r="J966" s="34"/>
      <c r="O966" s="38"/>
    </row>
    <row r="967" spans="4:15" s="39" customFormat="1" ht="12" customHeight="1">
      <c r="D967" s="51"/>
      <c r="E967" s="51"/>
      <c r="F967" s="51"/>
      <c r="J967" s="34"/>
      <c r="O967" s="38"/>
    </row>
    <row r="968" spans="4:15" s="39" customFormat="1" ht="12" customHeight="1">
      <c r="D968" s="51"/>
      <c r="E968" s="51"/>
      <c r="F968" s="51"/>
      <c r="J968" s="34"/>
      <c r="O968" s="38"/>
    </row>
    <row r="969" spans="4:15" s="39" customFormat="1" ht="12" customHeight="1">
      <c r="D969" s="51"/>
      <c r="E969" s="51"/>
      <c r="F969" s="51"/>
      <c r="J969" s="34"/>
      <c r="O969" s="38"/>
    </row>
    <row r="970" spans="4:15" s="39" customFormat="1" ht="12" customHeight="1">
      <c r="D970" s="51"/>
      <c r="E970" s="51"/>
      <c r="F970" s="51"/>
      <c r="J970" s="34"/>
      <c r="O970" s="38"/>
    </row>
    <row r="971" spans="4:15" s="39" customFormat="1" ht="12" customHeight="1">
      <c r="D971" s="51"/>
      <c r="E971" s="51"/>
      <c r="F971" s="51"/>
      <c r="J971" s="34"/>
      <c r="O971" s="38"/>
    </row>
    <row r="972" spans="4:15" s="39" customFormat="1" ht="12" customHeight="1">
      <c r="D972" s="51"/>
      <c r="E972" s="51"/>
      <c r="F972" s="51"/>
      <c r="J972" s="34"/>
      <c r="O972" s="38"/>
    </row>
    <row r="973" spans="4:15" s="39" customFormat="1" ht="12" customHeight="1">
      <c r="D973" s="51"/>
      <c r="E973" s="51"/>
      <c r="F973" s="51"/>
      <c r="J973" s="34"/>
      <c r="O973" s="38"/>
    </row>
    <row r="974" spans="4:15" s="39" customFormat="1" ht="12" customHeight="1">
      <c r="D974" s="51"/>
      <c r="E974" s="51"/>
      <c r="F974" s="51"/>
      <c r="J974" s="34"/>
      <c r="O974" s="38"/>
    </row>
    <row r="975" spans="4:15" s="39" customFormat="1" ht="12" customHeight="1">
      <c r="D975" s="51"/>
      <c r="E975" s="51"/>
      <c r="F975" s="51"/>
      <c r="J975" s="34"/>
      <c r="O975" s="38"/>
    </row>
    <row r="976" spans="4:15" s="39" customFormat="1" ht="12" customHeight="1">
      <c r="D976" s="51"/>
      <c r="E976" s="51"/>
      <c r="F976" s="51"/>
      <c r="J976" s="34"/>
      <c r="O976" s="38"/>
    </row>
    <row r="977" spans="4:15" s="39" customFormat="1" ht="12" customHeight="1">
      <c r="D977" s="51"/>
      <c r="E977" s="51"/>
      <c r="F977" s="51"/>
      <c r="J977" s="34"/>
      <c r="O977" s="38"/>
    </row>
    <row r="978" spans="4:15" s="39" customFormat="1" ht="12" customHeight="1">
      <c r="D978" s="51"/>
      <c r="E978" s="51"/>
      <c r="F978" s="51"/>
      <c r="J978" s="34"/>
      <c r="O978" s="38"/>
    </row>
    <row r="979" spans="4:15" s="39" customFormat="1" ht="12" customHeight="1">
      <c r="D979" s="51"/>
      <c r="E979" s="51"/>
      <c r="F979" s="51"/>
      <c r="J979" s="34"/>
      <c r="O979" s="38"/>
    </row>
    <row r="980" spans="4:15" s="39" customFormat="1" ht="12" customHeight="1">
      <c r="D980" s="51"/>
      <c r="E980" s="51"/>
      <c r="F980" s="51"/>
      <c r="J980" s="34"/>
      <c r="O980" s="38"/>
    </row>
    <row r="981" spans="4:15" s="39" customFormat="1" ht="12" customHeight="1">
      <c r="D981" s="51"/>
      <c r="E981" s="51"/>
      <c r="F981" s="51"/>
      <c r="J981" s="34"/>
      <c r="O981" s="38"/>
    </row>
    <row r="982" spans="4:15" s="39" customFormat="1" ht="12" customHeight="1">
      <c r="D982" s="51"/>
      <c r="E982" s="51"/>
      <c r="F982" s="51"/>
      <c r="J982" s="34"/>
      <c r="O982" s="38"/>
    </row>
    <row r="983" spans="4:15" s="39" customFormat="1" ht="12" customHeight="1">
      <c r="D983" s="51"/>
      <c r="E983" s="51"/>
      <c r="F983" s="51"/>
      <c r="J983" s="34"/>
      <c r="O983" s="38"/>
    </row>
    <row r="984" spans="4:15" s="39" customFormat="1" ht="12" customHeight="1">
      <c r="D984" s="51"/>
      <c r="E984" s="51"/>
      <c r="F984" s="51"/>
      <c r="J984" s="34"/>
      <c r="O984" s="38"/>
    </row>
    <row r="985" spans="4:15" s="39" customFormat="1" ht="12" customHeight="1">
      <c r="D985" s="51"/>
      <c r="E985" s="51"/>
      <c r="F985" s="51"/>
      <c r="J985" s="34"/>
      <c r="O985" s="38"/>
    </row>
    <row r="986" spans="4:15" s="39" customFormat="1" ht="12" customHeight="1">
      <c r="D986" s="51"/>
      <c r="E986" s="51"/>
      <c r="F986" s="51"/>
      <c r="J986" s="34"/>
      <c r="O986" s="38"/>
    </row>
    <row r="987" spans="4:15" s="39" customFormat="1" ht="12" customHeight="1">
      <c r="D987" s="51"/>
      <c r="E987" s="51"/>
      <c r="F987" s="51"/>
      <c r="J987" s="34"/>
      <c r="O987" s="38"/>
    </row>
    <row r="988" spans="4:15" s="39" customFormat="1" ht="12" customHeight="1">
      <c r="D988" s="51"/>
      <c r="E988" s="51"/>
      <c r="F988" s="51"/>
      <c r="J988" s="34"/>
      <c r="O988" s="38"/>
    </row>
    <row r="989" spans="4:15" s="39" customFormat="1" ht="12" customHeight="1">
      <c r="D989" s="51"/>
      <c r="E989" s="51"/>
      <c r="F989" s="51"/>
      <c r="J989" s="34"/>
      <c r="O989" s="38"/>
    </row>
    <row r="990" spans="4:15" s="39" customFormat="1" ht="12" customHeight="1">
      <c r="D990" s="51"/>
      <c r="E990" s="51"/>
      <c r="F990" s="51"/>
      <c r="J990" s="34"/>
      <c r="O990" s="38"/>
    </row>
    <row r="991" spans="4:15" s="39" customFormat="1" ht="12" customHeight="1">
      <c r="D991" s="51"/>
      <c r="E991" s="51"/>
      <c r="F991" s="51"/>
      <c r="J991" s="34"/>
      <c r="O991" s="38"/>
    </row>
    <row r="992" spans="4:15" s="39" customFormat="1" ht="12" customHeight="1">
      <c r="D992" s="51"/>
      <c r="E992" s="51"/>
      <c r="F992" s="51"/>
      <c r="J992" s="34"/>
      <c r="O992" s="38"/>
    </row>
    <row r="993" spans="4:15" s="39" customFormat="1" ht="12" customHeight="1">
      <c r="D993" s="51"/>
      <c r="E993" s="51"/>
      <c r="F993" s="51"/>
      <c r="J993" s="34"/>
      <c r="O993" s="38"/>
    </row>
    <row r="994" spans="4:15" s="39" customFormat="1" ht="12" customHeight="1">
      <c r="D994" s="51"/>
      <c r="E994" s="51"/>
      <c r="F994" s="51"/>
      <c r="J994" s="34"/>
      <c r="O994" s="38"/>
    </row>
    <row r="995" spans="4:15" s="39" customFormat="1" ht="12" customHeight="1">
      <c r="D995" s="51"/>
      <c r="E995" s="51"/>
      <c r="F995" s="51"/>
      <c r="J995" s="34"/>
      <c r="O995" s="38"/>
    </row>
    <row r="996" spans="4:15" s="39" customFormat="1" ht="12" customHeight="1">
      <c r="D996" s="51"/>
      <c r="E996" s="51"/>
      <c r="F996" s="51"/>
      <c r="J996" s="34"/>
      <c r="O996" s="38"/>
    </row>
    <row r="997" spans="4:15" s="39" customFormat="1" ht="12" customHeight="1">
      <c r="D997" s="51"/>
      <c r="E997" s="51"/>
      <c r="F997" s="51"/>
      <c r="J997" s="34"/>
      <c r="O997" s="38"/>
    </row>
    <row r="998" spans="4:15" s="39" customFormat="1" ht="12" customHeight="1">
      <c r="D998" s="51"/>
      <c r="E998" s="51"/>
      <c r="F998" s="51"/>
      <c r="J998" s="34"/>
      <c r="O998" s="38"/>
    </row>
    <row r="999" spans="4:15" s="39" customFormat="1" ht="12" customHeight="1">
      <c r="D999" s="51"/>
      <c r="E999" s="51"/>
      <c r="F999" s="51"/>
      <c r="J999" s="34"/>
      <c r="O999" s="38"/>
    </row>
    <row r="1000" spans="4:15" s="39" customFormat="1" ht="12" customHeight="1">
      <c r="D1000" s="51"/>
      <c r="E1000" s="51"/>
      <c r="F1000" s="51"/>
      <c r="J1000" s="34"/>
      <c r="O1000" s="38"/>
    </row>
    <row r="1001" spans="4:15" s="39" customFormat="1" ht="12" customHeight="1">
      <c r="D1001" s="51"/>
      <c r="E1001" s="51"/>
      <c r="F1001" s="51"/>
      <c r="J1001" s="34"/>
      <c r="O1001" s="38"/>
    </row>
    <row r="1002" spans="4:15" s="39" customFormat="1" ht="12" customHeight="1">
      <c r="D1002" s="51"/>
      <c r="E1002" s="51"/>
      <c r="F1002" s="51"/>
      <c r="J1002" s="34"/>
      <c r="O1002" s="38"/>
    </row>
    <row r="1003" spans="4:15" s="39" customFormat="1" ht="12" customHeight="1">
      <c r="D1003" s="51"/>
      <c r="E1003" s="51"/>
      <c r="F1003" s="51"/>
      <c r="J1003" s="34"/>
      <c r="O1003" s="38"/>
    </row>
    <row r="1004" spans="4:15" s="39" customFormat="1" ht="12" customHeight="1">
      <c r="D1004" s="51"/>
      <c r="E1004" s="51"/>
      <c r="F1004" s="51"/>
      <c r="J1004" s="34"/>
      <c r="O1004" s="38"/>
    </row>
    <row r="1005" spans="4:15" s="39" customFormat="1" ht="12" customHeight="1">
      <c r="D1005" s="51"/>
      <c r="E1005" s="51"/>
      <c r="F1005" s="51"/>
      <c r="J1005" s="34"/>
      <c r="O1005" s="38"/>
    </row>
    <row r="1006" spans="4:15" s="39" customFormat="1" ht="12" customHeight="1">
      <c r="D1006" s="51"/>
      <c r="E1006" s="51"/>
      <c r="F1006" s="51"/>
      <c r="J1006" s="34"/>
      <c r="O1006" s="38"/>
    </row>
    <row r="1007" spans="4:15" s="39" customFormat="1" ht="12" customHeight="1">
      <c r="D1007" s="51"/>
      <c r="E1007" s="51"/>
      <c r="F1007" s="51"/>
      <c r="J1007" s="34"/>
      <c r="O1007" s="38"/>
    </row>
    <row r="1008" spans="4:15" s="39" customFormat="1" ht="12" customHeight="1">
      <c r="D1008" s="51"/>
      <c r="E1008" s="51"/>
      <c r="F1008" s="51"/>
      <c r="J1008" s="34"/>
      <c r="O1008" s="38"/>
    </row>
    <row r="1009" spans="4:15" s="39" customFormat="1" ht="12" customHeight="1">
      <c r="D1009" s="51"/>
      <c r="E1009" s="51"/>
      <c r="F1009" s="51"/>
      <c r="J1009" s="34"/>
      <c r="O1009" s="38"/>
    </row>
    <row r="1010" spans="4:15" s="39" customFormat="1" ht="12" customHeight="1">
      <c r="D1010" s="51"/>
      <c r="E1010" s="51"/>
      <c r="F1010" s="51"/>
      <c r="J1010" s="34"/>
      <c r="O1010" s="38"/>
    </row>
    <row r="1011" spans="4:15" s="39" customFormat="1" ht="12" customHeight="1">
      <c r="D1011" s="51"/>
      <c r="E1011" s="51"/>
      <c r="F1011" s="51"/>
      <c r="J1011" s="34"/>
      <c r="O1011" s="38"/>
    </row>
    <row r="1012" spans="4:15" s="39" customFormat="1" ht="12" customHeight="1">
      <c r="D1012" s="51"/>
      <c r="E1012" s="51"/>
      <c r="F1012" s="51"/>
      <c r="J1012" s="34"/>
      <c r="O1012" s="38"/>
    </row>
    <row r="1013" spans="4:15" s="39" customFormat="1" ht="12" customHeight="1">
      <c r="D1013" s="51"/>
      <c r="E1013" s="51"/>
      <c r="F1013" s="51"/>
      <c r="J1013" s="34"/>
      <c r="O1013" s="38"/>
    </row>
    <row r="1014" spans="4:15" s="39" customFormat="1" ht="12" customHeight="1">
      <c r="D1014" s="51"/>
      <c r="E1014" s="51"/>
      <c r="F1014" s="51"/>
      <c r="J1014" s="34"/>
      <c r="O1014" s="38"/>
    </row>
    <row r="1015" spans="4:15" s="39" customFormat="1" ht="12" customHeight="1">
      <c r="D1015" s="51"/>
      <c r="E1015" s="51"/>
      <c r="F1015" s="51"/>
      <c r="J1015" s="34"/>
      <c r="O1015" s="38"/>
    </row>
    <row r="1016" spans="4:15" s="39" customFormat="1" ht="12" customHeight="1">
      <c r="D1016" s="51"/>
      <c r="E1016" s="51"/>
      <c r="F1016" s="51"/>
      <c r="J1016" s="34"/>
      <c r="O1016" s="38"/>
    </row>
    <row r="1017" spans="4:15" s="39" customFormat="1" ht="12" customHeight="1">
      <c r="D1017" s="51"/>
      <c r="E1017" s="51"/>
      <c r="F1017" s="51"/>
      <c r="J1017" s="34"/>
      <c r="O1017" s="38"/>
    </row>
    <row r="1018" spans="4:15" s="39" customFormat="1" ht="12" customHeight="1">
      <c r="D1018" s="51"/>
      <c r="E1018" s="51"/>
      <c r="F1018" s="51"/>
      <c r="J1018" s="34"/>
      <c r="O1018" s="38"/>
    </row>
    <row r="1019" spans="4:15" s="39" customFormat="1" ht="12" customHeight="1">
      <c r="D1019" s="51"/>
      <c r="E1019" s="51"/>
      <c r="F1019" s="51"/>
      <c r="J1019" s="34"/>
      <c r="O1019" s="38"/>
    </row>
    <row r="1020" spans="4:15" s="39" customFormat="1" ht="12" customHeight="1">
      <c r="D1020" s="51"/>
      <c r="E1020" s="51"/>
      <c r="F1020" s="51"/>
      <c r="J1020" s="34"/>
      <c r="O1020" s="38"/>
    </row>
    <row r="1021" spans="4:15" s="39" customFormat="1" ht="12" customHeight="1">
      <c r="D1021" s="51"/>
      <c r="E1021" s="51"/>
      <c r="F1021" s="51"/>
      <c r="J1021" s="34"/>
      <c r="O1021" s="38"/>
    </row>
    <row r="1022" spans="4:15" s="39" customFormat="1" ht="12" customHeight="1">
      <c r="D1022" s="51"/>
      <c r="E1022" s="51"/>
      <c r="F1022" s="51"/>
      <c r="J1022" s="34"/>
      <c r="O1022" s="38"/>
    </row>
    <row r="1023" spans="4:15" s="39" customFormat="1" ht="12" customHeight="1">
      <c r="D1023" s="51"/>
      <c r="E1023" s="51"/>
      <c r="F1023" s="51"/>
      <c r="J1023" s="34"/>
      <c r="O1023" s="38"/>
    </row>
    <row r="1024" spans="4:15" s="39" customFormat="1" ht="12" customHeight="1">
      <c r="D1024" s="51"/>
      <c r="E1024" s="51"/>
      <c r="F1024" s="51"/>
      <c r="J1024" s="34"/>
      <c r="O1024" s="38"/>
    </row>
    <row r="1025" spans="4:15" s="39" customFormat="1" ht="12" customHeight="1">
      <c r="D1025" s="51"/>
      <c r="E1025" s="51"/>
      <c r="F1025" s="51"/>
      <c r="J1025" s="34"/>
      <c r="O1025" s="38"/>
    </row>
    <row r="1026" spans="4:15" s="39" customFormat="1" ht="12" customHeight="1">
      <c r="D1026" s="51"/>
      <c r="E1026" s="51"/>
      <c r="F1026" s="51"/>
      <c r="J1026" s="34"/>
      <c r="O1026" s="38"/>
    </row>
    <row r="1027" spans="4:15" s="39" customFormat="1" ht="12" customHeight="1">
      <c r="D1027" s="51"/>
      <c r="E1027" s="51"/>
      <c r="F1027" s="51"/>
      <c r="J1027" s="34"/>
      <c r="O1027" s="38"/>
    </row>
    <row r="1028" spans="4:15" s="39" customFormat="1" ht="12" customHeight="1">
      <c r="D1028" s="51"/>
      <c r="E1028" s="51"/>
      <c r="F1028" s="51"/>
      <c r="J1028" s="34"/>
      <c r="O1028" s="38"/>
    </row>
    <row r="1029" spans="4:15" s="39" customFormat="1" ht="12" customHeight="1">
      <c r="D1029" s="51"/>
      <c r="E1029" s="51"/>
      <c r="F1029" s="51"/>
      <c r="J1029" s="34"/>
      <c r="O1029" s="38"/>
    </row>
    <row r="1030" spans="4:15" s="39" customFormat="1" ht="12" customHeight="1">
      <c r="D1030" s="51"/>
      <c r="E1030" s="51"/>
      <c r="F1030" s="51"/>
      <c r="J1030" s="34"/>
      <c r="O1030" s="38"/>
    </row>
    <row r="1031" spans="4:15" s="39" customFormat="1" ht="12" customHeight="1">
      <c r="D1031" s="51"/>
      <c r="E1031" s="51"/>
      <c r="F1031" s="51"/>
      <c r="J1031" s="34"/>
      <c r="O1031" s="38"/>
    </row>
    <row r="1032" spans="4:15" s="39" customFormat="1" ht="12" customHeight="1">
      <c r="D1032" s="51"/>
      <c r="E1032" s="51"/>
      <c r="F1032" s="51"/>
      <c r="J1032" s="34"/>
      <c r="O1032" s="38"/>
    </row>
    <row r="1033" spans="4:15" s="39" customFormat="1" ht="12" customHeight="1">
      <c r="D1033" s="51"/>
      <c r="E1033" s="51"/>
      <c r="F1033" s="51"/>
      <c r="J1033" s="34"/>
      <c r="O1033" s="38"/>
    </row>
    <row r="1034" spans="4:15" s="39" customFormat="1" ht="12" customHeight="1">
      <c r="D1034" s="51"/>
      <c r="E1034" s="51"/>
      <c r="F1034" s="51"/>
      <c r="J1034" s="34"/>
      <c r="O1034" s="38"/>
    </row>
    <row r="1035" spans="4:15" s="39" customFormat="1" ht="12" customHeight="1">
      <c r="D1035" s="51"/>
      <c r="E1035" s="51"/>
      <c r="F1035" s="51"/>
      <c r="J1035" s="34"/>
      <c r="O1035" s="38"/>
    </row>
    <row r="1036" spans="4:15" s="39" customFormat="1" ht="12" customHeight="1">
      <c r="D1036" s="51"/>
      <c r="E1036" s="51"/>
      <c r="F1036" s="51"/>
      <c r="J1036" s="34"/>
      <c r="O1036" s="38"/>
    </row>
    <row r="1037" spans="4:15" s="39" customFormat="1" ht="12" customHeight="1">
      <c r="D1037" s="51"/>
      <c r="E1037" s="51"/>
      <c r="F1037" s="51"/>
      <c r="J1037" s="34"/>
      <c r="O1037" s="38"/>
    </row>
    <row r="1038" spans="4:15" s="39" customFormat="1" ht="12" customHeight="1">
      <c r="D1038" s="51"/>
      <c r="E1038" s="51"/>
      <c r="F1038" s="51"/>
      <c r="J1038" s="34"/>
      <c r="O1038" s="38"/>
    </row>
    <row r="1039" spans="4:15" s="39" customFormat="1" ht="12" customHeight="1">
      <c r="D1039" s="51"/>
      <c r="E1039" s="51"/>
      <c r="F1039" s="51"/>
      <c r="J1039" s="34"/>
      <c r="O1039" s="38"/>
    </row>
    <row r="1040" spans="4:15" s="39" customFormat="1" ht="12" customHeight="1">
      <c r="D1040" s="51"/>
      <c r="E1040" s="51"/>
      <c r="F1040" s="51"/>
      <c r="J1040" s="34"/>
      <c r="O1040" s="38"/>
    </row>
    <row r="1041" spans="4:15" s="39" customFormat="1" ht="12" customHeight="1">
      <c r="D1041" s="51"/>
      <c r="E1041" s="51"/>
      <c r="F1041" s="51"/>
      <c r="J1041" s="34"/>
      <c r="O1041" s="38"/>
    </row>
    <row r="1042" spans="4:15" s="39" customFormat="1" ht="12" customHeight="1">
      <c r="D1042" s="51"/>
      <c r="E1042" s="51"/>
      <c r="F1042" s="51"/>
      <c r="J1042" s="34"/>
      <c r="O1042" s="38"/>
    </row>
    <row r="1043" spans="4:15" s="39" customFormat="1" ht="12" customHeight="1">
      <c r="D1043" s="51"/>
      <c r="E1043" s="51"/>
      <c r="F1043" s="51"/>
      <c r="J1043" s="34"/>
      <c r="O1043" s="38"/>
    </row>
    <row r="1044" spans="4:15" s="39" customFormat="1" ht="12" customHeight="1">
      <c r="D1044" s="51"/>
      <c r="E1044" s="51"/>
      <c r="F1044" s="51"/>
      <c r="J1044" s="34"/>
      <c r="O1044" s="38"/>
    </row>
    <row r="1045" spans="4:15" s="39" customFormat="1" ht="12" customHeight="1">
      <c r="D1045" s="51"/>
      <c r="E1045" s="51"/>
      <c r="F1045" s="51"/>
      <c r="J1045" s="34"/>
      <c r="O1045" s="38"/>
    </row>
    <row r="1046" spans="4:15" s="39" customFormat="1" ht="12" customHeight="1">
      <c r="D1046" s="51"/>
      <c r="E1046" s="51"/>
      <c r="F1046" s="51"/>
      <c r="J1046" s="34"/>
      <c r="O1046" s="38"/>
    </row>
    <row r="1047" spans="4:15" s="39" customFormat="1" ht="12" customHeight="1">
      <c r="D1047" s="51"/>
      <c r="E1047" s="51"/>
      <c r="F1047" s="51"/>
      <c r="J1047" s="34"/>
      <c r="O1047" s="38"/>
    </row>
    <row r="1048" spans="4:15" s="39" customFormat="1" ht="12" customHeight="1">
      <c r="D1048" s="51"/>
      <c r="E1048" s="51"/>
      <c r="F1048" s="51"/>
      <c r="J1048" s="34"/>
      <c r="O1048" s="38"/>
    </row>
    <row r="1049" spans="4:15" s="39" customFormat="1" ht="12" customHeight="1">
      <c r="D1049" s="51"/>
      <c r="E1049" s="51"/>
      <c r="F1049" s="51"/>
      <c r="J1049" s="34"/>
      <c r="O1049" s="38"/>
    </row>
    <row r="1050" spans="4:15" s="39" customFormat="1" ht="12" customHeight="1">
      <c r="D1050" s="51"/>
      <c r="E1050" s="51"/>
      <c r="F1050" s="51"/>
      <c r="J1050" s="34"/>
      <c r="O1050" s="38"/>
    </row>
    <row r="1051" spans="4:15" s="39" customFormat="1" ht="12" customHeight="1">
      <c r="D1051" s="51"/>
      <c r="E1051" s="51"/>
      <c r="F1051" s="51"/>
      <c r="J1051" s="34"/>
      <c r="O1051" s="38"/>
    </row>
    <row r="1052" spans="4:15" s="39" customFormat="1" ht="12" customHeight="1">
      <c r="D1052" s="51"/>
      <c r="E1052" s="51"/>
      <c r="F1052" s="51"/>
      <c r="J1052" s="34"/>
      <c r="O1052" s="38"/>
    </row>
    <row r="1053" spans="4:15" s="39" customFormat="1" ht="12" customHeight="1">
      <c r="D1053" s="51"/>
      <c r="E1053" s="51"/>
      <c r="F1053" s="51"/>
      <c r="J1053" s="34"/>
      <c r="O1053" s="38"/>
    </row>
    <row r="1054" spans="4:15" s="39" customFormat="1" ht="12" customHeight="1">
      <c r="D1054" s="51"/>
      <c r="E1054" s="51"/>
      <c r="F1054" s="51"/>
      <c r="J1054" s="34"/>
      <c r="O1054" s="38"/>
    </row>
    <row r="1055" spans="4:15" s="39" customFormat="1" ht="12" customHeight="1">
      <c r="D1055" s="51"/>
      <c r="E1055" s="51"/>
      <c r="F1055" s="51"/>
      <c r="J1055" s="34"/>
      <c r="O1055" s="38"/>
    </row>
    <row r="1056" spans="4:15" s="39" customFormat="1" ht="12" customHeight="1">
      <c r="D1056" s="51"/>
      <c r="E1056" s="51"/>
      <c r="F1056" s="51"/>
      <c r="J1056" s="34"/>
      <c r="O1056" s="38"/>
    </row>
    <row r="1057" spans="4:15" s="39" customFormat="1" ht="12" customHeight="1">
      <c r="D1057" s="51"/>
      <c r="E1057" s="51"/>
      <c r="F1057" s="51"/>
      <c r="J1057" s="34"/>
      <c r="O1057" s="38"/>
    </row>
    <row r="1058" spans="4:15" s="39" customFormat="1" ht="12" customHeight="1">
      <c r="D1058" s="51"/>
      <c r="E1058" s="51"/>
      <c r="F1058" s="51"/>
      <c r="J1058" s="34"/>
      <c r="O1058" s="38"/>
    </row>
    <row r="1059" spans="4:15" s="39" customFormat="1" ht="12" customHeight="1">
      <c r="D1059" s="51"/>
      <c r="E1059" s="51"/>
      <c r="F1059" s="51"/>
      <c r="J1059" s="34"/>
      <c r="O1059" s="38"/>
    </row>
    <row r="1060" spans="4:15" s="39" customFormat="1" ht="12" customHeight="1">
      <c r="D1060" s="51"/>
      <c r="E1060" s="51"/>
      <c r="F1060" s="51"/>
      <c r="J1060" s="34"/>
      <c r="O1060" s="38"/>
    </row>
    <row r="1061" spans="4:15" s="39" customFormat="1" ht="12" customHeight="1">
      <c r="D1061" s="51"/>
      <c r="E1061" s="51"/>
      <c r="F1061" s="51"/>
      <c r="J1061" s="34"/>
      <c r="O1061" s="38"/>
    </row>
    <row r="1062" spans="4:15" s="39" customFormat="1" ht="12" customHeight="1">
      <c r="D1062" s="51"/>
      <c r="E1062" s="51"/>
      <c r="F1062" s="51"/>
      <c r="J1062" s="34"/>
      <c r="O1062" s="38"/>
    </row>
    <row r="1063" spans="4:15" s="39" customFormat="1" ht="12" customHeight="1">
      <c r="D1063" s="51"/>
      <c r="E1063" s="51"/>
      <c r="F1063" s="51"/>
      <c r="J1063" s="34"/>
      <c r="O1063" s="38"/>
    </row>
    <row r="1064" spans="4:15" s="39" customFormat="1" ht="12" customHeight="1">
      <c r="D1064" s="51"/>
      <c r="E1064" s="51"/>
      <c r="F1064" s="51"/>
      <c r="J1064" s="34"/>
      <c r="O1064" s="38"/>
    </row>
    <row r="1065" spans="4:15" s="39" customFormat="1" ht="12" customHeight="1">
      <c r="D1065" s="51"/>
      <c r="E1065" s="51"/>
      <c r="F1065" s="51"/>
      <c r="J1065" s="34"/>
      <c r="O1065" s="38"/>
    </row>
    <row r="1066" spans="4:15" s="39" customFormat="1" ht="12" customHeight="1">
      <c r="D1066" s="51"/>
      <c r="E1066" s="51"/>
      <c r="F1066" s="51"/>
      <c r="J1066" s="34"/>
      <c r="O1066" s="38"/>
    </row>
    <row r="1067" spans="4:15" s="39" customFormat="1" ht="12" customHeight="1">
      <c r="D1067" s="51"/>
      <c r="E1067" s="51"/>
      <c r="F1067" s="51"/>
      <c r="J1067" s="34"/>
      <c r="O1067" s="38"/>
    </row>
    <row r="1068" spans="4:15" s="39" customFormat="1" ht="12" customHeight="1">
      <c r="D1068" s="51"/>
      <c r="E1068" s="51"/>
      <c r="F1068" s="51"/>
      <c r="J1068" s="34"/>
      <c r="O1068" s="38"/>
    </row>
    <row r="1069" spans="4:15" s="39" customFormat="1" ht="12" customHeight="1">
      <c r="D1069" s="51"/>
      <c r="E1069" s="51"/>
      <c r="F1069" s="51"/>
      <c r="J1069" s="34"/>
      <c r="O1069" s="38"/>
    </row>
    <row r="1070" spans="4:15" s="39" customFormat="1" ht="12" customHeight="1">
      <c r="D1070" s="51"/>
      <c r="E1070" s="51"/>
      <c r="F1070" s="51"/>
      <c r="J1070" s="34"/>
      <c r="O1070" s="38"/>
    </row>
    <row r="1071" spans="4:15" s="39" customFormat="1" ht="12" customHeight="1">
      <c r="D1071" s="51"/>
      <c r="E1071" s="51"/>
      <c r="F1071" s="51"/>
      <c r="J1071" s="34"/>
      <c r="O1071" s="38"/>
    </row>
    <row r="1072" spans="4:15" s="39" customFormat="1" ht="12" customHeight="1">
      <c r="D1072" s="51"/>
      <c r="E1072" s="51"/>
      <c r="F1072" s="51"/>
      <c r="J1072" s="34"/>
      <c r="O1072" s="38"/>
    </row>
    <row r="1073" spans="4:15" s="39" customFormat="1" ht="12" customHeight="1">
      <c r="D1073" s="51"/>
      <c r="E1073" s="51"/>
      <c r="F1073" s="51"/>
      <c r="J1073" s="34"/>
      <c r="O1073" s="38"/>
    </row>
    <row r="1074" spans="4:15" s="39" customFormat="1" ht="12" customHeight="1">
      <c r="D1074" s="51"/>
      <c r="E1074" s="51"/>
      <c r="F1074" s="51"/>
      <c r="J1074" s="34"/>
      <c r="O1074" s="38"/>
    </row>
    <row r="1075" spans="4:15" s="39" customFormat="1" ht="12" customHeight="1">
      <c r="D1075" s="51"/>
      <c r="E1075" s="51"/>
      <c r="F1075" s="51"/>
      <c r="J1075" s="34"/>
      <c r="O1075" s="38"/>
    </row>
    <row r="1076" spans="4:15" s="39" customFormat="1" ht="12" customHeight="1">
      <c r="D1076" s="51"/>
      <c r="E1076" s="51"/>
      <c r="F1076" s="51"/>
      <c r="J1076" s="34"/>
      <c r="O1076" s="38"/>
    </row>
    <row r="1077" spans="4:15" s="39" customFormat="1" ht="12" customHeight="1">
      <c r="D1077" s="51"/>
      <c r="E1077" s="51"/>
      <c r="F1077" s="51"/>
      <c r="J1077" s="34"/>
      <c r="O1077" s="38"/>
    </row>
    <row r="1078" spans="4:15" s="39" customFormat="1" ht="12" customHeight="1">
      <c r="D1078" s="51"/>
      <c r="E1078" s="51"/>
      <c r="F1078" s="51"/>
      <c r="J1078" s="34"/>
      <c r="O1078" s="38"/>
    </row>
    <row r="1079" spans="4:15" s="39" customFormat="1" ht="12" customHeight="1">
      <c r="D1079" s="51"/>
      <c r="E1079" s="51"/>
      <c r="F1079" s="51"/>
      <c r="J1079" s="34"/>
      <c r="O1079" s="38"/>
    </row>
    <row r="1080" spans="4:15" s="39" customFormat="1" ht="12" customHeight="1">
      <c r="D1080" s="51"/>
      <c r="E1080" s="51"/>
      <c r="F1080" s="51"/>
      <c r="J1080" s="34"/>
      <c r="O1080" s="38"/>
    </row>
    <row r="1081" spans="4:15" s="39" customFormat="1" ht="12" customHeight="1">
      <c r="D1081" s="51"/>
      <c r="E1081" s="51"/>
      <c r="F1081" s="51"/>
      <c r="J1081" s="34"/>
      <c r="O1081" s="38"/>
    </row>
    <row r="1082" spans="4:15" s="39" customFormat="1" ht="12" customHeight="1">
      <c r="D1082" s="51"/>
      <c r="E1082" s="51"/>
      <c r="F1082" s="51"/>
      <c r="J1082" s="34"/>
      <c r="O1082" s="38"/>
    </row>
    <row r="1083" spans="4:15" s="39" customFormat="1" ht="12" customHeight="1">
      <c r="D1083" s="51"/>
      <c r="E1083" s="51"/>
      <c r="F1083" s="51"/>
      <c r="J1083" s="34"/>
      <c r="O1083" s="38"/>
    </row>
    <row r="1084" spans="4:15" s="39" customFormat="1" ht="12" customHeight="1">
      <c r="D1084" s="51"/>
      <c r="E1084" s="51"/>
      <c r="F1084" s="51"/>
      <c r="J1084" s="34"/>
      <c r="O1084" s="38"/>
    </row>
    <row r="1085" spans="4:15" s="39" customFormat="1" ht="12" customHeight="1">
      <c r="D1085" s="51"/>
      <c r="E1085" s="51"/>
      <c r="F1085" s="51"/>
      <c r="J1085" s="34"/>
      <c r="O1085" s="38"/>
    </row>
    <row r="1086" spans="4:15" s="39" customFormat="1" ht="12" customHeight="1">
      <c r="D1086" s="51"/>
      <c r="E1086" s="51"/>
      <c r="F1086" s="51"/>
      <c r="J1086" s="34"/>
      <c r="O1086" s="38"/>
    </row>
    <row r="1087" spans="4:15" s="39" customFormat="1" ht="12" customHeight="1">
      <c r="D1087" s="51"/>
      <c r="E1087" s="51"/>
      <c r="F1087" s="51"/>
      <c r="J1087" s="34"/>
      <c r="O1087" s="38"/>
    </row>
    <row r="1088" spans="4:15" s="39" customFormat="1" ht="12" customHeight="1">
      <c r="D1088" s="51"/>
      <c r="E1088" s="51"/>
      <c r="F1088" s="51"/>
      <c r="J1088" s="34"/>
      <c r="O1088" s="38"/>
    </row>
    <row r="1089" spans="4:15" s="39" customFormat="1" ht="12" customHeight="1">
      <c r="D1089" s="51"/>
      <c r="E1089" s="51"/>
      <c r="F1089" s="51"/>
      <c r="J1089" s="34"/>
      <c r="O1089" s="38"/>
    </row>
    <row r="1090" spans="4:15" s="39" customFormat="1" ht="12" customHeight="1">
      <c r="D1090" s="51"/>
      <c r="E1090" s="51"/>
      <c r="F1090" s="51"/>
      <c r="J1090" s="34"/>
      <c r="O1090" s="38"/>
    </row>
    <row r="1091" spans="4:15" s="39" customFormat="1" ht="12" customHeight="1">
      <c r="D1091" s="51"/>
      <c r="E1091" s="51"/>
      <c r="F1091" s="51"/>
      <c r="J1091" s="34"/>
      <c r="O1091" s="38"/>
    </row>
    <row r="1092" spans="4:15" s="39" customFormat="1" ht="12" customHeight="1">
      <c r="D1092" s="51"/>
      <c r="E1092" s="51"/>
      <c r="F1092" s="51"/>
      <c r="J1092" s="34"/>
      <c r="O1092" s="38"/>
    </row>
    <row r="1093" spans="4:15" s="39" customFormat="1" ht="12" customHeight="1">
      <c r="D1093" s="51"/>
      <c r="E1093" s="51"/>
      <c r="F1093" s="51"/>
      <c r="J1093" s="34"/>
      <c r="O1093" s="38"/>
    </row>
    <row r="1094" spans="4:15" s="39" customFormat="1" ht="12" customHeight="1">
      <c r="D1094" s="51"/>
      <c r="E1094" s="51"/>
      <c r="F1094" s="51"/>
      <c r="J1094" s="34"/>
      <c r="O1094" s="38"/>
    </row>
    <row r="1095" spans="4:15" s="39" customFormat="1" ht="12" customHeight="1">
      <c r="D1095" s="51"/>
      <c r="E1095" s="51"/>
      <c r="F1095" s="51"/>
      <c r="J1095" s="34"/>
      <c r="O1095" s="38"/>
    </row>
    <row r="1096" spans="4:15" s="39" customFormat="1" ht="12" customHeight="1">
      <c r="D1096" s="51"/>
      <c r="E1096" s="51"/>
      <c r="F1096" s="51"/>
      <c r="J1096" s="34"/>
      <c r="O1096" s="38"/>
    </row>
    <row r="1097" spans="4:15" s="39" customFormat="1" ht="12" customHeight="1">
      <c r="D1097" s="51"/>
      <c r="E1097" s="51"/>
      <c r="F1097" s="51"/>
      <c r="J1097" s="34"/>
      <c r="O1097" s="38"/>
    </row>
    <row r="1098" spans="4:15" s="39" customFormat="1" ht="12" customHeight="1">
      <c r="D1098" s="51"/>
      <c r="E1098" s="51"/>
      <c r="F1098" s="51"/>
      <c r="J1098" s="34"/>
      <c r="O1098" s="38"/>
    </row>
    <row r="1099" spans="4:15" s="39" customFormat="1" ht="12" customHeight="1">
      <c r="D1099" s="51"/>
      <c r="E1099" s="51"/>
      <c r="F1099" s="51"/>
      <c r="J1099" s="34"/>
      <c r="O1099" s="38"/>
    </row>
    <row r="1100" spans="4:15" s="39" customFormat="1" ht="12" customHeight="1">
      <c r="D1100" s="51"/>
      <c r="E1100" s="51"/>
      <c r="F1100" s="51"/>
      <c r="J1100" s="34"/>
      <c r="O1100" s="38"/>
    </row>
    <row r="1101" spans="4:15" s="39" customFormat="1" ht="12" customHeight="1">
      <c r="D1101" s="51"/>
      <c r="E1101" s="51"/>
      <c r="F1101" s="51"/>
      <c r="J1101" s="34"/>
      <c r="O1101" s="38"/>
    </row>
    <row r="1102" spans="4:15" s="39" customFormat="1" ht="12" customHeight="1">
      <c r="D1102" s="51"/>
      <c r="E1102" s="51"/>
      <c r="F1102" s="51"/>
      <c r="J1102" s="34"/>
      <c r="O1102" s="38"/>
    </row>
    <row r="1103" spans="4:15" s="39" customFormat="1" ht="12" customHeight="1">
      <c r="D1103" s="51"/>
      <c r="E1103" s="51"/>
      <c r="F1103" s="51"/>
      <c r="J1103" s="34"/>
      <c r="O1103" s="38"/>
    </row>
    <row r="1104" spans="4:15" s="39" customFormat="1" ht="12" customHeight="1">
      <c r="D1104" s="51"/>
      <c r="E1104" s="51"/>
      <c r="F1104" s="51"/>
      <c r="J1104" s="34"/>
      <c r="O1104" s="38"/>
    </row>
    <row r="1105" spans="4:15" s="39" customFormat="1" ht="12" customHeight="1">
      <c r="D1105" s="51"/>
      <c r="E1105" s="51"/>
      <c r="F1105" s="51"/>
      <c r="J1105" s="34"/>
      <c r="O1105" s="38"/>
    </row>
    <row r="1106" spans="4:15" s="39" customFormat="1" ht="12" customHeight="1">
      <c r="D1106" s="51"/>
      <c r="E1106" s="51"/>
      <c r="F1106" s="51"/>
      <c r="J1106" s="34"/>
      <c r="O1106" s="38"/>
    </row>
    <row r="1107" spans="4:15" s="39" customFormat="1" ht="12" customHeight="1">
      <c r="D1107" s="51"/>
      <c r="E1107" s="51"/>
      <c r="F1107" s="51"/>
      <c r="J1107" s="34"/>
      <c r="O1107" s="38"/>
    </row>
    <row r="1108" spans="4:15" s="39" customFormat="1" ht="12" customHeight="1">
      <c r="D1108" s="51"/>
      <c r="E1108" s="51"/>
      <c r="F1108" s="51"/>
      <c r="J1108" s="34"/>
      <c r="O1108" s="38"/>
    </row>
    <row r="1109" spans="4:15" s="39" customFormat="1" ht="12" customHeight="1">
      <c r="D1109" s="51"/>
      <c r="E1109" s="51"/>
      <c r="F1109" s="51"/>
      <c r="J1109" s="34"/>
      <c r="O1109" s="38"/>
    </row>
    <row r="1110" spans="4:15" s="39" customFormat="1" ht="12" customHeight="1">
      <c r="D1110" s="51"/>
      <c r="E1110" s="51"/>
      <c r="F1110" s="51"/>
      <c r="J1110" s="34"/>
      <c r="O1110" s="38"/>
    </row>
    <row r="1111" spans="4:15" s="39" customFormat="1" ht="12" customHeight="1">
      <c r="D1111" s="51"/>
      <c r="E1111" s="51"/>
      <c r="F1111" s="51"/>
      <c r="J1111" s="34"/>
      <c r="O1111" s="38"/>
    </row>
    <row r="1112" spans="4:15" s="39" customFormat="1" ht="12" customHeight="1">
      <c r="D1112" s="51"/>
      <c r="E1112" s="51"/>
      <c r="F1112" s="51"/>
      <c r="J1112" s="34"/>
      <c r="O1112" s="38"/>
    </row>
    <row r="1113" spans="4:15" s="39" customFormat="1" ht="12" customHeight="1">
      <c r="D1113" s="51"/>
      <c r="E1113" s="51"/>
      <c r="F1113" s="51"/>
      <c r="J1113" s="34"/>
      <c r="O1113" s="38"/>
    </row>
    <row r="1114" spans="4:15" s="39" customFormat="1" ht="12" customHeight="1">
      <c r="D1114" s="51"/>
      <c r="E1114" s="51"/>
      <c r="F1114" s="51"/>
      <c r="J1114" s="34"/>
      <c r="O1114" s="38"/>
    </row>
    <row r="1115" spans="4:15" s="39" customFormat="1" ht="12" customHeight="1">
      <c r="D1115" s="51"/>
      <c r="E1115" s="51"/>
      <c r="F1115" s="51"/>
      <c r="J1115" s="34"/>
      <c r="O1115" s="38"/>
    </row>
    <row r="1116" spans="4:15" s="39" customFormat="1" ht="12" customHeight="1">
      <c r="D1116" s="51"/>
      <c r="E1116" s="51"/>
      <c r="F1116" s="51"/>
      <c r="J1116" s="34"/>
      <c r="O1116" s="38"/>
    </row>
    <row r="1117" spans="4:15" s="39" customFormat="1" ht="12" customHeight="1">
      <c r="D1117" s="51"/>
      <c r="E1117" s="51"/>
      <c r="F1117" s="51"/>
      <c r="J1117" s="34"/>
      <c r="O1117" s="38"/>
    </row>
    <row r="1118" spans="4:15" s="39" customFormat="1" ht="12" customHeight="1">
      <c r="D1118" s="51"/>
      <c r="E1118" s="51"/>
      <c r="F1118" s="51"/>
      <c r="J1118" s="34"/>
      <c r="O1118" s="38"/>
    </row>
    <row r="1119" spans="4:15" s="39" customFormat="1" ht="12" customHeight="1">
      <c r="D1119" s="51"/>
      <c r="E1119" s="51"/>
      <c r="F1119" s="51"/>
      <c r="J1119" s="34"/>
      <c r="O1119" s="38"/>
    </row>
    <row r="1120" spans="4:15" s="39" customFormat="1" ht="12" customHeight="1">
      <c r="D1120" s="51"/>
      <c r="E1120" s="51"/>
      <c r="F1120" s="51"/>
      <c r="J1120" s="34"/>
      <c r="O1120" s="38"/>
    </row>
    <row r="1121" spans="4:15" s="39" customFormat="1" ht="12" customHeight="1">
      <c r="D1121" s="51"/>
      <c r="E1121" s="51"/>
      <c r="F1121" s="51"/>
      <c r="J1121" s="34"/>
      <c r="O1121" s="38"/>
    </row>
    <row r="1122" spans="4:15" s="39" customFormat="1" ht="12" customHeight="1">
      <c r="D1122" s="51"/>
      <c r="E1122" s="51"/>
      <c r="F1122" s="51"/>
      <c r="J1122" s="34"/>
      <c r="O1122" s="38"/>
    </row>
    <row r="1123" spans="4:15" s="39" customFormat="1" ht="12" customHeight="1">
      <c r="D1123" s="51"/>
      <c r="E1123" s="51"/>
      <c r="F1123" s="51"/>
      <c r="J1123" s="34"/>
      <c r="O1123" s="38"/>
    </row>
    <row r="1124" spans="4:15" s="39" customFormat="1" ht="12" customHeight="1">
      <c r="D1124" s="51"/>
      <c r="E1124" s="51"/>
      <c r="F1124" s="51"/>
      <c r="J1124" s="34"/>
      <c r="O1124" s="38"/>
    </row>
    <row r="1125" spans="4:15" s="39" customFormat="1" ht="12" customHeight="1">
      <c r="D1125" s="51"/>
      <c r="E1125" s="51"/>
      <c r="F1125" s="51"/>
      <c r="J1125" s="34"/>
      <c r="O1125" s="38"/>
    </row>
    <row r="1126" spans="4:15" s="39" customFormat="1" ht="12" customHeight="1">
      <c r="D1126" s="51"/>
      <c r="E1126" s="51"/>
      <c r="F1126" s="51"/>
      <c r="J1126" s="34"/>
      <c r="O1126" s="38"/>
    </row>
    <row r="1127" spans="4:15" s="39" customFormat="1" ht="12" customHeight="1">
      <c r="D1127" s="51"/>
      <c r="E1127" s="51"/>
      <c r="F1127" s="51"/>
      <c r="J1127" s="34"/>
      <c r="O1127" s="38"/>
    </row>
    <row r="1128" spans="4:15" s="39" customFormat="1" ht="12" customHeight="1">
      <c r="D1128" s="51"/>
      <c r="E1128" s="51"/>
      <c r="F1128" s="51"/>
      <c r="J1128" s="34"/>
      <c r="O1128" s="38"/>
    </row>
    <row r="1129" spans="4:15" s="39" customFormat="1" ht="12" customHeight="1">
      <c r="D1129" s="51"/>
      <c r="E1129" s="51"/>
      <c r="F1129" s="51"/>
      <c r="J1129" s="34"/>
      <c r="O1129" s="38"/>
    </row>
    <row r="1130" spans="4:15" s="39" customFormat="1" ht="12" customHeight="1">
      <c r="D1130" s="51"/>
      <c r="E1130" s="51"/>
      <c r="F1130" s="51"/>
      <c r="J1130" s="34"/>
      <c r="O1130" s="38"/>
    </row>
    <row r="1131" spans="4:15" s="39" customFormat="1" ht="12" customHeight="1">
      <c r="D1131" s="51"/>
      <c r="E1131" s="51"/>
      <c r="F1131" s="51"/>
      <c r="J1131" s="34"/>
      <c r="O1131" s="38"/>
    </row>
    <row r="1132" spans="4:15" s="39" customFormat="1" ht="12" customHeight="1">
      <c r="D1132" s="51"/>
      <c r="E1132" s="51"/>
      <c r="F1132" s="51"/>
      <c r="J1132" s="34"/>
      <c r="O1132" s="38"/>
    </row>
    <row r="1133" spans="4:15" s="39" customFormat="1" ht="12" customHeight="1">
      <c r="D1133" s="51"/>
      <c r="E1133" s="51"/>
      <c r="F1133" s="51"/>
      <c r="J1133" s="34"/>
      <c r="O1133" s="38"/>
    </row>
    <row r="1134" spans="4:15" s="39" customFormat="1" ht="12" customHeight="1">
      <c r="D1134" s="51"/>
      <c r="E1134" s="51"/>
      <c r="F1134" s="51"/>
      <c r="J1134" s="34"/>
      <c r="O1134" s="38"/>
    </row>
    <row r="1135" spans="4:15" s="39" customFormat="1" ht="12" customHeight="1">
      <c r="D1135" s="51"/>
      <c r="E1135" s="51"/>
      <c r="F1135" s="51"/>
      <c r="J1135" s="34"/>
      <c r="O1135" s="38"/>
    </row>
    <row r="1136" spans="4:15" s="39" customFormat="1" ht="12" customHeight="1">
      <c r="D1136" s="51"/>
      <c r="E1136" s="51"/>
      <c r="F1136" s="51"/>
      <c r="J1136" s="34"/>
      <c r="O1136" s="38"/>
    </row>
    <row r="1137" spans="4:15" s="39" customFormat="1" ht="12" customHeight="1">
      <c r="D1137" s="51"/>
      <c r="E1137" s="51"/>
      <c r="F1137" s="51"/>
      <c r="J1137" s="34"/>
      <c r="O1137" s="38"/>
    </row>
    <row r="1138" spans="4:15" s="39" customFormat="1" ht="12" customHeight="1">
      <c r="D1138" s="51"/>
      <c r="E1138" s="51"/>
      <c r="F1138" s="51"/>
      <c r="J1138" s="34"/>
      <c r="O1138" s="38"/>
    </row>
    <row r="1139" spans="4:15" s="39" customFormat="1" ht="12" customHeight="1">
      <c r="D1139" s="51"/>
      <c r="E1139" s="51"/>
      <c r="F1139" s="51"/>
      <c r="J1139" s="34"/>
      <c r="O1139" s="38"/>
    </row>
    <row r="1140" spans="4:15" s="39" customFormat="1" ht="12" customHeight="1">
      <c r="D1140" s="51"/>
      <c r="E1140" s="51"/>
      <c r="F1140" s="51"/>
      <c r="J1140" s="34"/>
      <c r="O1140" s="38"/>
    </row>
    <row r="1141" spans="4:15" s="39" customFormat="1" ht="12" customHeight="1">
      <c r="D1141" s="51"/>
      <c r="E1141" s="51"/>
      <c r="F1141" s="51"/>
      <c r="J1141" s="34"/>
      <c r="O1141" s="38"/>
    </row>
    <row r="1142" spans="4:15" s="39" customFormat="1" ht="12" customHeight="1">
      <c r="D1142" s="51"/>
      <c r="E1142" s="51"/>
      <c r="F1142" s="51"/>
      <c r="J1142" s="34"/>
      <c r="O1142" s="38"/>
    </row>
    <row r="1143" spans="4:15" s="39" customFormat="1" ht="12" customHeight="1">
      <c r="D1143" s="51"/>
      <c r="E1143" s="51"/>
      <c r="F1143" s="51"/>
      <c r="J1143" s="34"/>
      <c r="O1143" s="38"/>
    </row>
    <row r="1144" spans="4:15" s="39" customFormat="1" ht="12" customHeight="1">
      <c r="D1144" s="51"/>
      <c r="E1144" s="51"/>
      <c r="F1144" s="51"/>
      <c r="J1144" s="34"/>
      <c r="O1144" s="38"/>
    </row>
    <row r="1145" spans="4:15" s="39" customFormat="1" ht="12" customHeight="1">
      <c r="D1145" s="51"/>
      <c r="E1145" s="51"/>
      <c r="F1145" s="51"/>
      <c r="J1145" s="34"/>
      <c r="O1145" s="38"/>
    </row>
    <row r="1146" spans="4:15" s="39" customFormat="1" ht="12" customHeight="1">
      <c r="D1146" s="51"/>
      <c r="E1146" s="51"/>
      <c r="F1146" s="51"/>
      <c r="J1146" s="34"/>
      <c r="O1146" s="38"/>
    </row>
    <row r="1147" spans="4:15" s="39" customFormat="1" ht="12" customHeight="1">
      <c r="D1147" s="51"/>
      <c r="E1147" s="51"/>
      <c r="F1147" s="51"/>
      <c r="J1147" s="34"/>
      <c r="O1147" s="38"/>
    </row>
    <row r="1148" spans="4:15" s="39" customFormat="1" ht="12" customHeight="1">
      <c r="D1148" s="51"/>
      <c r="E1148" s="51"/>
      <c r="F1148" s="51"/>
      <c r="J1148" s="34"/>
      <c r="O1148" s="38"/>
    </row>
    <row r="1149" spans="4:15" s="39" customFormat="1" ht="12" customHeight="1">
      <c r="D1149" s="51"/>
      <c r="E1149" s="51"/>
      <c r="F1149" s="51"/>
      <c r="J1149" s="34"/>
      <c r="O1149" s="38"/>
    </row>
    <row r="1150" spans="4:15" s="39" customFormat="1" ht="12" customHeight="1">
      <c r="D1150" s="51"/>
      <c r="E1150" s="51"/>
      <c r="F1150" s="51"/>
      <c r="J1150" s="34"/>
      <c r="O1150" s="38"/>
    </row>
    <row r="1151" spans="4:15" s="39" customFormat="1" ht="12" customHeight="1">
      <c r="D1151" s="51"/>
      <c r="E1151" s="51"/>
      <c r="F1151" s="51"/>
      <c r="J1151" s="34"/>
      <c r="O1151" s="38"/>
    </row>
    <row r="1152" spans="4:15" s="39" customFormat="1" ht="12" customHeight="1">
      <c r="D1152" s="51"/>
      <c r="E1152" s="51"/>
      <c r="F1152" s="51"/>
      <c r="J1152" s="34"/>
      <c r="O1152" s="38"/>
    </row>
    <row r="1153" spans="4:15" s="39" customFormat="1" ht="12" customHeight="1">
      <c r="D1153" s="51"/>
      <c r="E1153" s="51"/>
      <c r="F1153" s="51"/>
      <c r="J1153" s="34"/>
      <c r="O1153" s="38"/>
    </row>
    <row r="1154" spans="4:15" s="39" customFormat="1" ht="12" customHeight="1">
      <c r="D1154" s="51"/>
      <c r="E1154" s="51"/>
      <c r="F1154" s="51"/>
      <c r="J1154" s="34"/>
      <c r="O1154" s="38"/>
    </row>
    <row r="1155" spans="4:15" s="39" customFormat="1" ht="12" customHeight="1">
      <c r="D1155" s="51"/>
      <c r="E1155" s="51"/>
      <c r="F1155" s="51"/>
      <c r="J1155" s="34"/>
      <c r="O1155" s="38"/>
    </row>
    <row r="1156" spans="4:15" s="39" customFormat="1" ht="12" customHeight="1">
      <c r="D1156" s="51"/>
      <c r="E1156" s="51"/>
      <c r="F1156" s="51"/>
      <c r="J1156" s="34"/>
      <c r="O1156" s="38"/>
    </row>
    <row r="1157" spans="4:15" s="39" customFormat="1" ht="12" customHeight="1">
      <c r="D1157" s="51"/>
      <c r="E1157" s="51"/>
      <c r="F1157" s="51"/>
      <c r="J1157" s="34"/>
      <c r="O1157" s="38"/>
    </row>
    <row r="1158" spans="4:15" s="39" customFormat="1" ht="12" customHeight="1">
      <c r="D1158" s="51"/>
      <c r="E1158" s="51"/>
      <c r="F1158" s="51"/>
      <c r="J1158" s="34"/>
      <c r="O1158" s="38"/>
    </row>
    <row r="1159" spans="4:15" s="39" customFormat="1" ht="12" customHeight="1">
      <c r="D1159" s="51"/>
      <c r="E1159" s="51"/>
      <c r="F1159" s="51"/>
      <c r="J1159" s="34"/>
      <c r="O1159" s="38"/>
    </row>
    <row r="1160" spans="4:15" s="39" customFormat="1" ht="12" customHeight="1">
      <c r="D1160" s="51"/>
      <c r="E1160" s="51"/>
      <c r="F1160" s="51"/>
      <c r="J1160" s="34"/>
      <c r="O1160" s="38"/>
    </row>
    <row r="1161" spans="4:15" s="39" customFormat="1" ht="12" customHeight="1">
      <c r="D1161" s="51"/>
      <c r="E1161" s="51"/>
      <c r="F1161" s="51"/>
      <c r="J1161" s="34"/>
      <c r="O1161" s="38"/>
    </row>
    <row r="1162" spans="4:15" s="39" customFormat="1" ht="12" customHeight="1">
      <c r="D1162" s="51"/>
      <c r="E1162" s="51"/>
      <c r="F1162" s="51"/>
      <c r="J1162" s="34"/>
      <c r="O1162" s="38"/>
    </row>
    <row r="1163" spans="4:15" s="39" customFormat="1" ht="12" customHeight="1">
      <c r="D1163" s="51"/>
      <c r="E1163" s="51"/>
      <c r="F1163" s="51"/>
      <c r="J1163" s="34"/>
      <c r="O1163" s="38"/>
    </row>
    <row r="1164" spans="4:15" s="39" customFormat="1" ht="12" customHeight="1">
      <c r="D1164" s="51"/>
      <c r="E1164" s="51"/>
      <c r="F1164" s="51"/>
      <c r="J1164" s="34"/>
      <c r="O1164" s="38"/>
    </row>
    <row r="1165" spans="4:15" s="39" customFormat="1" ht="12" customHeight="1">
      <c r="D1165" s="51"/>
      <c r="E1165" s="51"/>
      <c r="F1165" s="51"/>
      <c r="J1165" s="34"/>
      <c r="O1165" s="38"/>
    </row>
    <row r="1166" spans="4:15" s="39" customFormat="1" ht="12" customHeight="1">
      <c r="D1166" s="51"/>
      <c r="E1166" s="51"/>
      <c r="F1166" s="51"/>
      <c r="J1166" s="34"/>
      <c r="O1166" s="38"/>
    </row>
    <row r="1167" spans="4:15" s="39" customFormat="1" ht="12" customHeight="1">
      <c r="D1167" s="51"/>
      <c r="E1167" s="51"/>
      <c r="F1167" s="51"/>
      <c r="J1167" s="34"/>
      <c r="O1167" s="38"/>
    </row>
    <row r="1168" spans="4:15" s="39" customFormat="1" ht="12" customHeight="1">
      <c r="D1168" s="51"/>
      <c r="E1168" s="51"/>
      <c r="F1168" s="51"/>
      <c r="J1168" s="34"/>
      <c r="O1168" s="38"/>
    </row>
    <row r="1169" spans="4:15" s="39" customFormat="1" ht="12" customHeight="1">
      <c r="D1169" s="51"/>
      <c r="E1169" s="51"/>
      <c r="F1169" s="51"/>
      <c r="J1169" s="34"/>
      <c r="O1169" s="38"/>
    </row>
    <row r="1170" spans="4:15" s="39" customFormat="1" ht="12" customHeight="1">
      <c r="D1170" s="51"/>
      <c r="E1170" s="51"/>
      <c r="F1170" s="51"/>
      <c r="J1170" s="34"/>
      <c r="O1170" s="38"/>
    </row>
    <row r="1171" spans="4:15" s="39" customFormat="1" ht="12" customHeight="1">
      <c r="D1171" s="51"/>
      <c r="E1171" s="51"/>
      <c r="F1171" s="51"/>
      <c r="J1171" s="34"/>
      <c r="O1171" s="38"/>
    </row>
    <row r="1172" spans="4:15" s="39" customFormat="1" ht="12" customHeight="1">
      <c r="D1172" s="51"/>
      <c r="E1172" s="51"/>
      <c r="F1172" s="51"/>
      <c r="J1172" s="34"/>
      <c r="O1172" s="38"/>
    </row>
    <row r="1173" spans="4:15" s="39" customFormat="1" ht="12" customHeight="1">
      <c r="D1173" s="51"/>
      <c r="E1173" s="51"/>
      <c r="F1173" s="51"/>
      <c r="J1173" s="34"/>
      <c r="O1173" s="38"/>
    </row>
    <row r="1174" spans="4:15" s="39" customFormat="1" ht="12" customHeight="1">
      <c r="D1174" s="51"/>
      <c r="E1174" s="51"/>
      <c r="F1174" s="51"/>
      <c r="J1174" s="34"/>
      <c r="O1174" s="38"/>
    </row>
    <row r="1175" spans="4:15" s="39" customFormat="1" ht="12" customHeight="1">
      <c r="D1175" s="51"/>
      <c r="E1175" s="51"/>
      <c r="F1175" s="51"/>
      <c r="J1175" s="34"/>
      <c r="O1175" s="38"/>
    </row>
    <row r="1176" spans="4:15" s="39" customFormat="1" ht="12" customHeight="1">
      <c r="D1176" s="51"/>
      <c r="E1176" s="51"/>
      <c r="F1176" s="51"/>
      <c r="J1176" s="34"/>
      <c r="O1176" s="38"/>
    </row>
    <row r="1177" spans="4:15" s="39" customFormat="1" ht="12" customHeight="1">
      <c r="D1177" s="51"/>
      <c r="E1177" s="51"/>
      <c r="F1177" s="51"/>
      <c r="J1177" s="34"/>
      <c r="O1177" s="38"/>
    </row>
    <row r="1178" spans="4:15" s="39" customFormat="1" ht="12" customHeight="1">
      <c r="D1178" s="51"/>
      <c r="E1178" s="51"/>
      <c r="F1178" s="51"/>
      <c r="J1178" s="34"/>
      <c r="O1178" s="38"/>
    </row>
    <row r="1179" spans="4:15" s="39" customFormat="1" ht="12" customHeight="1">
      <c r="D1179" s="51"/>
      <c r="E1179" s="51"/>
      <c r="F1179" s="51"/>
      <c r="J1179" s="34"/>
      <c r="O1179" s="38"/>
    </row>
    <row r="1180" spans="4:15" s="39" customFormat="1" ht="12" customHeight="1">
      <c r="D1180" s="51"/>
      <c r="E1180" s="51"/>
      <c r="F1180" s="51"/>
      <c r="J1180" s="34"/>
      <c r="O1180" s="38"/>
    </row>
    <row r="1181" spans="4:15" s="39" customFormat="1" ht="12" customHeight="1">
      <c r="D1181" s="51"/>
      <c r="E1181" s="51"/>
      <c r="F1181" s="51"/>
      <c r="J1181" s="34"/>
      <c r="O1181" s="38"/>
    </row>
    <row r="1182" spans="4:15" s="39" customFormat="1" ht="12" customHeight="1">
      <c r="D1182" s="51"/>
      <c r="E1182" s="51"/>
      <c r="F1182" s="51"/>
      <c r="J1182" s="34"/>
      <c r="O1182" s="38"/>
    </row>
    <row r="1183" spans="4:15" s="39" customFormat="1" ht="12" customHeight="1">
      <c r="D1183" s="51"/>
      <c r="E1183" s="51"/>
      <c r="F1183" s="51"/>
      <c r="J1183" s="34"/>
      <c r="O1183" s="38"/>
    </row>
    <row r="1184" spans="4:15" s="39" customFormat="1" ht="12" customHeight="1">
      <c r="D1184" s="51"/>
      <c r="E1184" s="51"/>
      <c r="F1184" s="51"/>
      <c r="J1184" s="34"/>
      <c r="O1184" s="38"/>
    </row>
    <row r="1185" spans="1:11" ht="12" customHeight="1">
      <c r="A1185" s="39"/>
      <c r="K1185" s="39"/>
    </row>
    <row r="1186" spans="1:11" ht="12" customHeight="1">
      <c r="A1186" s="39"/>
      <c r="K1186" s="39"/>
    </row>
    <row r="1187" spans="1:11" ht="12" customHeight="1">
      <c r="A1187" s="39"/>
      <c r="K1187" s="39"/>
    </row>
    <row r="1188" spans="1:11" ht="12" customHeight="1">
      <c r="A1188" s="39"/>
      <c r="K1188" s="39"/>
    </row>
    <row r="1189" spans="1:11" ht="12" customHeight="1">
      <c r="A1189" s="39"/>
      <c r="K1189" s="39"/>
    </row>
    <row r="1190" spans="1:11" ht="12" customHeight="1">
      <c r="A1190" s="39"/>
      <c r="K1190" s="39"/>
    </row>
    <row r="1191" spans="1:11" ht="12" customHeight="1">
      <c r="A1191" s="39"/>
      <c r="K1191" s="39"/>
    </row>
    <row r="1192" spans="1:11" ht="12" customHeight="1">
      <c r="A1192" s="39"/>
      <c r="K1192" s="39"/>
    </row>
    <row r="1193" spans="1:11" ht="12" customHeight="1">
      <c r="A1193" s="39"/>
      <c r="K1193" s="39"/>
    </row>
    <row r="1194" spans="1:11" ht="12" customHeight="1">
      <c r="A1194" s="39"/>
      <c r="K1194" s="39"/>
    </row>
    <row r="1195" spans="1:11" ht="12" customHeight="1">
      <c r="A1195" s="39"/>
      <c r="K1195" s="39"/>
    </row>
    <row r="1196" spans="1:11" ht="12" customHeight="1">
      <c r="A1196" s="39"/>
      <c r="K1196" s="39"/>
    </row>
    <row r="1197" spans="1:11" ht="12" customHeight="1">
      <c r="A1197" s="39"/>
      <c r="K1197" s="39"/>
    </row>
    <row r="1198" spans="1:11" ht="12" customHeight="1">
      <c r="A1198" s="39"/>
      <c r="K1198" s="39"/>
    </row>
    <row r="1199" spans="1:11" ht="12" customHeight="1">
      <c r="A1199" s="39"/>
      <c r="K1199" s="39"/>
    </row>
    <row r="1200" spans="1:11" ht="12" customHeight="1">
      <c r="A1200" s="39"/>
      <c r="K1200" s="39"/>
    </row>
    <row r="1201" spans="1:11" ht="12" customHeight="1">
      <c r="A1201" s="39"/>
      <c r="K1201" s="39"/>
    </row>
    <row r="1202" spans="1:11" ht="12" customHeight="1">
      <c r="A1202" s="39"/>
      <c r="K1202" s="39"/>
    </row>
    <row r="1203" spans="1:11" ht="12" customHeight="1">
      <c r="A1203" s="39"/>
      <c r="K1203" s="39"/>
    </row>
    <row r="1204" spans="1:11" ht="12" customHeight="1">
      <c r="A1204" s="39"/>
      <c r="K1204" s="39"/>
    </row>
    <row r="1205" spans="1:11" ht="12" customHeight="1">
      <c r="A1205" s="39"/>
      <c r="K1205" s="39"/>
    </row>
    <row r="1206" spans="1:11" ht="12" customHeight="1">
      <c r="A1206" s="39"/>
      <c r="K1206" s="39"/>
    </row>
    <row r="1207" spans="1:11" ht="12" customHeight="1">
      <c r="A1207" s="39"/>
    </row>
  </sheetData>
  <mergeCells count="5">
    <mergeCell ref="P12:Q12"/>
    <mergeCell ref="O3:Q3"/>
    <mergeCell ref="O5:Q5"/>
    <mergeCell ref="A1:E4"/>
    <mergeCell ref="O6:Q9"/>
  </mergeCells>
  <phoneticPr fontId="2" type="noConversion"/>
  <printOptions horizontalCentered="1"/>
  <pageMargins left="0.17" right="0.19" top="7.0000000000000007E-2" bottom="0.02" header="0.5" footer="0.5"/>
  <pageSetup scale="88" orientation="portrait" horizontalDpi="300" verticalDpi="300" r:id="rId1"/>
  <headerFooter alignWithMargins="0">
    <oddFooter>&amp;R13August2019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207"/>
  <sheetViews>
    <sheetView showGridLines="0" showZeros="0" topLeftCell="A9" zoomScale="120" zoomScaleNormal="120" workbookViewId="0">
      <selection activeCell="T30" sqref="T30"/>
    </sheetView>
  </sheetViews>
  <sheetFormatPr defaultColWidth="10.7109375" defaultRowHeight="12" customHeight="1"/>
  <cols>
    <col min="1" max="1" width="2.7109375" style="56" customWidth="1"/>
    <col min="2" max="2" width="2.28515625" style="39" customWidth="1"/>
    <col min="3" max="3" width="1.7109375" style="39" customWidth="1"/>
    <col min="4" max="4" width="20.7109375" style="51" customWidth="1"/>
    <col min="5" max="5" width="2.7109375" style="51" customWidth="1"/>
    <col min="6" max="6" width="12.5703125" style="51" customWidth="1"/>
    <col min="7" max="7" width="12.5703125" style="39" customWidth="1"/>
    <col min="8" max="8" width="5.140625" style="39" customWidth="1"/>
    <col min="9" max="9" width="4.7109375" style="39" customWidth="1"/>
    <col min="10" max="10" width="4.7109375" style="34" customWidth="1"/>
    <col min="11" max="11" width="13.42578125" style="145" bestFit="1" customWidth="1"/>
    <col min="12" max="12" width="4.28515625" style="39" customWidth="1"/>
    <col min="13" max="13" width="3.5703125" style="39" customWidth="1"/>
    <col min="14" max="14" width="3.28515625" style="39" customWidth="1"/>
    <col min="15" max="15" width="15" style="38" customWidth="1"/>
    <col min="16" max="21" width="10.7109375" style="39" customWidth="1"/>
    <col min="22" max="16384" width="10.7109375" style="39"/>
  </cols>
  <sheetData>
    <row r="1" spans="1:18" s="58" customFormat="1" ht="12" customHeight="1">
      <c r="A1" s="287" t="s">
        <v>44</v>
      </c>
      <c r="B1" s="287"/>
      <c r="C1" s="287"/>
      <c r="D1" s="287"/>
      <c r="E1" s="287"/>
      <c r="F1" s="148"/>
      <c r="J1" s="149"/>
      <c r="K1" s="252"/>
      <c r="O1" s="48"/>
      <c r="P1" s="49"/>
      <c r="Q1" s="50"/>
    </row>
    <row r="2" spans="1:18" ht="12" customHeight="1">
      <c r="A2" s="288"/>
      <c r="B2" s="288"/>
      <c r="C2" s="288"/>
      <c r="D2" s="288"/>
      <c r="E2" s="288"/>
      <c r="G2" s="8"/>
      <c r="K2" s="39"/>
      <c r="O2" s="52" t="s">
        <v>14</v>
      </c>
      <c r="P2" s="53"/>
      <c r="Q2" s="54"/>
    </row>
    <row r="3" spans="1:18" ht="11.25">
      <c r="A3" s="288"/>
      <c r="B3" s="288"/>
      <c r="C3" s="288"/>
      <c r="D3" s="288"/>
      <c r="E3" s="288"/>
      <c r="G3" s="8" t="s">
        <v>167</v>
      </c>
      <c r="K3" s="39"/>
      <c r="O3" s="280" t="s">
        <v>153</v>
      </c>
      <c r="P3" s="281"/>
      <c r="Q3" s="282"/>
    </row>
    <row r="4" spans="1:18" ht="12" customHeight="1">
      <c r="A4" s="288"/>
      <c r="B4" s="288"/>
      <c r="C4" s="288"/>
      <c r="D4" s="288"/>
      <c r="E4" s="288"/>
      <c r="G4" s="9"/>
      <c r="K4" s="39"/>
      <c r="O4" s="55"/>
      <c r="P4" s="53"/>
      <c r="Q4" s="54"/>
    </row>
    <row r="5" spans="1:18" ht="12" customHeight="1">
      <c r="K5" s="39"/>
      <c r="O5" s="283" t="s">
        <v>154</v>
      </c>
      <c r="P5" s="284"/>
      <c r="Q5" s="285"/>
    </row>
    <row r="6" spans="1:18" ht="12" customHeight="1">
      <c r="G6" s="8" t="s">
        <v>46</v>
      </c>
      <c r="K6" s="39"/>
      <c r="O6" s="272" t="s">
        <v>155</v>
      </c>
      <c r="P6" s="273"/>
      <c r="Q6" s="274"/>
    </row>
    <row r="7" spans="1:18" ht="12" customHeight="1">
      <c r="A7" s="57" t="s">
        <v>53</v>
      </c>
      <c r="B7" s="58"/>
      <c r="C7" s="58"/>
      <c r="D7" s="59"/>
      <c r="E7" s="59"/>
      <c r="F7" s="59"/>
      <c r="G7" s="59"/>
      <c r="H7" s="60"/>
      <c r="I7" s="61"/>
      <c r="J7" s="61"/>
      <c r="K7" s="62" t="s">
        <v>43</v>
      </c>
      <c r="L7" s="8"/>
      <c r="M7" s="8"/>
      <c r="O7" s="272"/>
      <c r="P7" s="273"/>
      <c r="Q7" s="274"/>
    </row>
    <row r="8" spans="1:18" ht="12" customHeight="1">
      <c r="A8" s="11"/>
      <c r="B8" s="12"/>
      <c r="C8" s="12"/>
      <c r="D8" s="63" t="s">
        <v>170</v>
      </c>
      <c r="E8" s="12"/>
      <c r="F8" s="12"/>
      <c r="G8" s="12"/>
      <c r="H8" s="14"/>
      <c r="I8" s="15"/>
      <c r="J8" s="12"/>
      <c r="K8" s="64"/>
      <c r="L8" s="65"/>
      <c r="M8" s="65"/>
      <c r="O8" s="272"/>
      <c r="P8" s="273"/>
      <c r="Q8" s="274"/>
    </row>
    <row r="9" spans="1:18" ht="12" customHeight="1" thickBot="1">
      <c r="A9" s="39"/>
      <c r="D9" s="66"/>
      <c r="E9" s="66"/>
      <c r="F9" s="66"/>
      <c r="G9" s="66"/>
      <c r="H9" s="67"/>
      <c r="I9" s="68"/>
      <c r="J9" s="65"/>
      <c r="K9" s="69" t="s">
        <v>55</v>
      </c>
      <c r="L9" s="70"/>
      <c r="M9" s="70"/>
      <c r="O9" s="275"/>
      <c r="P9" s="276"/>
      <c r="Q9" s="277"/>
    </row>
    <row r="10" spans="1:18" ht="12" customHeight="1">
      <c r="A10" s="56" t="s">
        <v>54</v>
      </c>
      <c r="B10" s="16"/>
      <c r="C10" s="16"/>
      <c r="D10" s="17"/>
      <c r="E10" s="18"/>
      <c r="F10" s="18"/>
      <c r="G10" s="18"/>
      <c r="H10" s="19"/>
      <c r="I10" s="19"/>
      <c r="J10" s="16" t="s">
        <v>9</v>
      </c>
      <c r="K10" s="71"/>
    </row>
    <row r="11" spans="1:18" ht="12" customHeight="1">
      <c r="A11" s="11"/>
      <c r="B11" s="12"/>
      <c r="C11" s="12"/>
      <c r="D11" s="72">
        <f>'YR 1'!D11</f>
        <v>0</v>
      </c>
      <c r="E11" s="20"/>
      <c r="F11" s="20"/>
      <c r="G11" s="20"/>
      <c r="H11" s="15"/>
      <c r="I11" s="15"/>
      <c r="J11" s="73" t="s">
        <v>42</v>
      </c>
      <c r="K11" s="71"/>
    </row>
    <row r="12" spans="1:18" ht="12" customHeight="1">
      <c r="A12" s="56" t="s">
        <v>56</v>
      </c>
      <c r="D12" s="70"/>
      <c r="E12" s="70"/>
      <c r="F12" s="70"/>
      <c r="G12" s="70"/>
      <c r="H12" s="74"/>
      <c r="I12" s="9" t="s">
        <v>16</v>
      </c>
      <c r="J12" s="75"/>
      <c r="K12" s="76"/>
      <c r="L12" s="65"/>
      <c r="M12" s="65"/>
      <c r="P12" s="279"/>
      <c r="Q12" s="279"/>
    </row>
    <row r="13" spans="1:18" ht="12" customHeight="1">
      <c r="A13" s="56" t="s">
        <v>57</v>
      </c>
      <c r="D13" s="70"/>
      <c r="E13" s="70"/>
      <c r="F13" s="70"/>
      <c r="G13" s="70"/>
      <c r="H13" s="77"/>
      <c r="I13" s="78" t="s">
        <v>58</v>
      </c>
      <c r="J13" s="79"/>
      <c r="K13" s="80" t="s">
        <v>59</v>
      </c>
      <c r="L13" s="9"/>
      <c r="M13" s="9"/>
      <c r="P13" s="8" t="s">
        <v>37</v>
      </c>
      <c r="Q13" s="8" t="s">
        <v>10</v>
      </c>
    </row>
    <row r="14" spans="1:18" ht="12" customHeight="1">
      <c r="B14" s="81"/>
      <c r="C14" s="81"/>
      <c r="D14" s="82"/>
      <c r="E14" s="82"/>
      <c r="F14" s="82"/>
      <c r="G14" s="82"/>
      <c r="H14" s="83" t="s">
        <v>60</v>
      </c>
      <c r="I14" s="84" t="s">
        <v>61</v>
      </c>
      <c r="J14" s="84" t="s">
        <v>62</v>
      </c>
      <c r="K14" s="85"/>
      <c r="L14" s="9"/>
      <c r="M14" s="9"/>
      <c r="P14" s="8" t="s">
        <v>63</v>
      </c>
      <c r="Q14" s="8" t="s">
        <v>11</v>
      </c>
      <c r="R14" s="86" t="s">
        <v>126</v>
      </c>
    </row>
    <row r="15" spans="1:18" ht="12" customHeight="1">
      <c r="A15" s="87">
        <v>1</v>
      </c>
      <c r="B15" s="21"/>
      <c r="C15" s="22"/>
      <c r="D15" s="150">
        <f>D11</f>
        <v>0</v>
      </c>
      <c r="E15" s="89"/>
      <c r="F15" s="89"/>
      <c r="G15" s="89"/>
      <c r="H15" s="64"/>
      <c r="I15" s="64"/>
      <c r="J15" s="64"/>
      <c r="K15" s="90">
        <f t="shared" ref="K15:K24" si="0">(IF(R15=12, (P15*H15),0)+IF(R15&lt;12, (P15*(I15+J15)),0))</f>
        <v>0</v>
      </c>
      <c r="L15" s="29"/>
      <c r="M15" s="29"/>
      <c r="N15" s="39" t="s">
        <v>20</v>
      </c>
      <c r="O15" s="151">
        <f>D15</f>
        <v>0</v>
      </c>
      <c r="P15" s="152">
        <f>Q15/R15</f>
        <v>0</v>
      </c>
      <c r="Q15" s="121">
        <f>'YR 1'!Q15*1.03</f>
        <v>0</v>
      </c>
      <c r="R15" s="64">
        <v>9</v>
      </c>
    </row>
    <row r="16" spans="1:18" ht="12" customHeight="1">
      <c r="A16" s="87">
        <v>2</v>
      </c>
      <c r="B16" s="21"/>
      <c r="C16" s="22"/>
      <c r="D16" s="153">
        <f>'YR 1'!D16</f>
        <v>0</v>
      </c>
      <c r="E16" s="89"/>
      <c r="F16" s="89"/>
      <c r="G16" s="89"/>
      <c r="H16" s="64"/>
      <c r="I16" s="64"/>
      <c r="J16" s="64"/>
      <c r="K16" s="90">
        <f t="shared" si="0"/>
        <v>0</v>
      </c>
      <c r="L16" s="29"/>
      <c r="M16" s="29"/>
      <c r="N16" s="39" t="s">
        <v>21</v>
      </c>
      <c r="O16" s="151">
        <f>D16</f>
        <v>0</v>
      </c>
      <c r="P16" s="152">
        <f>Q16/R16</f>
        <v>0</v>
      </c>
      <c r="Q16" s="121">
        <f>'YR 1'!Q16*1.03</f>
        <v>0</v>
      </c>
      <c r="R16" s="64">
        <v>9</v>
      </c>
    </row>
    <row r="17" spans="1:18" ht="12" customHeight="1">
      <c r="A17" s="87">
        <v>3</v>
      </c>
      <c r="B17" s="21"/>
      <c r="C17" s="22"/>
      <c r="D17" s="153">
        <f>'YR 1'!D17</f>
        <v>0</v>
      </c>
      <c r="E17" s="89"/>
      <c r="F17" s="89"/>
      <c r="G17" s="89"/>
      <c r="H17" s="64"/>
      <c r="I17" s="64"/>
      <c r="J17" s="64"/>
      <c r="K17" s="90">
        <f t="shared" si="0"/>
        <v>0</v>
      </c>
      <c r="L17" s="29"/>
      <c r="M17" s="29"/>
      <c r="N17" s="39" t="s">
        <v>21</v>
      </c>
      <c r="O17" s="151">
        <f t="shared" ref="O17:O24" si="1">D17</f>
        <v>0</v>
      </c>
      <c r="P17" s="152">
        <f t="shared" ref="P17:P24" si="2">Q17/R17</f>
        <v>0</v>
      </c>
      <c r="Q17" s="121">
        <f>'YR 1'!Q17*1.03</f>
        <v>0</v>
      </c>
      <c r="R17" s="64">
        <v>9</v>
      </c>
    </row>
    <row r="18" spans="1:18" ht="12" customHeight="1">
      <c r="A18" s="87">
        <v>4</v>
      </c>
      <c r="B18" s="21"/>
      <c r="C18" s="22"/>
      <c r="D18" s="153">
        <f>'YR 1'!D18</f>
        <v>0</v>
      </c>
      <c r="E18" s="89"/>
      <c r="F18" s="89"/>
      <c r="G18" s="89"/>
      <c r="H18" s="64"/>
      <c r="I18" s="64"/>
      <c r="J18" s="64"/>
      <c r="K18" s="90">
        <f t="shared" si="0"/>
        <v>0</v>
      </c>
      <c r="L18" s="29"/>
      <c r="M18" s="29"/>
      <c r="N18" s="39" t="s">
        <v>21</v>
      </c>
      <c r="O18" s="151">
        <f t="shared" si="1"/>
        <v>0</v>
      </c>
      <c r="P18" s="152">
        <f t="shared" si="2"/>
        <v>0</v>
      </c>
      <c r="Q18" s="121">
        <f>'YR 1'!Q18*1.03</f>
        <v>0</v>
      </c>
      <c r="R18" s="64">
        <v>9</v>
      </c>
    </row>
    <row r="19" spans="1:18" ht="12" customHeight="1">
      <c r="A19" s="87">
        <v>5</v>
      </c>
      <c r="B19" s="21"/>
      <c r="C19" s="22"/>
      <c r="D19" s="153">
        <f>'YR 1'!D19</f>
        <v>0</v>
      </c>
      <c r="E19" s="89"/>
      <c r="F19" s="89"/>
      <c r="G19" s="89"/>
      <c r="H19" s="64"/>
      <c r="I19" s="64"/>
      <c r="J19" s="64"/>
      <c r="K19" s="90">
        <f t="shared" si="0"/>
        <v>0</v>
      </c>
      <c r="L19" s="29"/>
      <c r="M19" s="29"/>
      <c r="N19" s="39" t="s">
        <v>21</v>
      </c>
      <c r="O19" s="151">
        <f t="shared" si="1"/>
        <v>0</v>
      </c>
      <c r="P19" s="152">
        <f t="shared" si="2"/>
        <v>0</v>
      </c>
      <c r="Q19" s="121">
        <f>'YR 1'!Q19*1.03</f>
        <v>0</v>
      </c>
      <c r="R19" s="64">
        <v>9</v>
      </c>
    </row>
    <row r="20" spans="1:18" ht="12" customHeight="1">
      <c r="A20" s="87">
        <v>6</v>
      </c>
      <c r="B20" s="21"/>
      <c r="C20" s="22"/>
      <c r="D20" s="153">
        <f>'YR 1'!D20</f>
        <v>0</v>
      </c>
      <c r="E20" s="89"/>
      <c r="F20" s="89"/>
      <c r="G20" s="89"/>
      <c r="H20" s="64"/>
      <c r="I20" s="64"/>
      <c r="J20" s="64"/>
      <c r="K20" s="90">
        <f t="shared" si="0"/>
        <v>0</v>
      </c>
      <c r="L20" s="29"/>
      <c r="M20" s="29"/>
      <c r="N20" s="39" t="s">
        <v>21</v>
      </c>
      <c r="O20" s="151">
        <f t="shared" si="1"/>
        <v>0</v>
      </c>
      <c r="P20" s="152">
        <f t="shared" si="2"/>
        <v>0</v>
      </c>
      <c r="Q20" s="121">
        <f>'YR 1'!Q20*1.03</f>
        <v>0</v>
      </c>
      <c r="R20" s="64">
        <v>9</v>
      </c>
    </row>
    <row r="21" spans="1:18" ht="12" customHeight="1">
      <c r="A21" s="87">
        <v>7</v>
      </c>
      <c r="B21" s="21"/>
      <c r="C21" s="22"/>
      <c r="D21" s="153">
        <f>'YR 1'!D21</f>
        <v>0</v>
      </c>
      <c r="E21" s="89"/>
      <c r="F21" s="89"/>
      <c r="G21" s="89"/>
      <c r="H21" s="64"/>
      <c r="I21" s="64"/>
      <c r="J21" s="64"/>
      <c r="K21" s="90">
        <f t="shared" si="0"/>
        <v>0</v>
      </c>
      <c r="L21" s="29"/>
      <c r="M21" s="29"/>
      <c r="N21" s="39" t="s">
        <v>21</v>
      </c>
      <c r="O21" s="151">
        <f t="shared" si="1"/>
        <v>0</v>
      </c>
      <c r="P21" s="152">
        <f t="shared" si="2"/>
        <v>0</v>
      </c>
      <c r="Q21" s="121">
        <f>'YR 1'!Q21*1.03</f>
        <v>0</v>
      </c>
      <c r="R21" s="64">
        <v>9</v>
      </c>
    </row>
    <row r="22" spans="1:18" ht="12" customHeight="1">
      <c r="A22" s="87">
        <v>8</v>
      </c>
      <c r="B22" s="21"/>
      <c r="C22" s="22"/>
      <c r="D22" s="153">
        <f>'YR 1'!D22</f>
        <v>0</v>
      </c>
      <c r="E22" s="89"/>
      <c r="F22" s="89"/>
      <c r="G22" s="89"/>
      <c r="H22" s="64"/>
      <c r="I22" s="64"/>
      <c r="J22" s="64"/>
      <c r="K22" s="90">
        <f t="shared" si="0"/>
        <v>0</v>
      </c>
      <c r="L22" s="29"/>
      <c r="M22" s="29"/>
      <c r="N22" s="39" t="s">
        <v>21</v>
      </c>
      <c r="O22" s="151">
        <f t="shared" si="1"/>
        <v>0</v>
      </c>
      <c r="P22" s="152">
        <f t="shared" si="2"/>
        <v>0</v>
      </c>
      <c r="Q22" s="121">
        <f>'YR 1'!Q22*1.03</f>
        <v>0</v>
      </c>
      <c r="R22" s="64">
        <v>9</v>
      </c>
    </row>
    <row r="23" spans="1:18" ht="12" customHeight="1">
      <c r="A23" s="87">
        <v>9</v>
      </c>
      <c r="B23" s="21"/>
      <c r="C23" s="22"/>
      <c r="D23" s="153">
        <f>'YR 1'!D23</f>
        <v>0</v>
      </c>
      <c r="E23" s="89"/>
      <c r="F23" s="89"/>
      <c r="G23" s="89"/>
      <c r="H23" s="64"/>
      <c r="I23" s="64"/>
      <c r="J23" s="64"/>
      <c r="K23" s="90">
        <f t="shared" si="0"/>
        <v>0</v>
      </c>
      <c r="L23" s="29"/>
      <c r="M23" s="29"/>
      <c r="N23" s="39" t="s">
        <v>21</v>
      </c>
      <c r="O23" s="151">
        <f t="shared" si="1"/>
        <v>0</v>
      </c>
      <c r="P23" s="152">
        <f t="shared" si="2"/>
        <v>0</v>
      </c>
      <c r="Q23" s="121">
        <f>'YR 1'!Q23*1.03</f>
        <v>0</v>
      </c>
      <c r="R23" s="64">
        <v>9</v>
      </c>
    </row>
    <row r="24" spans="1:18" ht="12" customHeight="1">
      <c r="A24" s="87">
        <v>10</v>
      </c>
      <c r="B24" s="21"/>
      <c r="C24" s="22"/>
      <c r="D24" s="153">
        <f>'YR 1'!D24</f>
        <v>0</v>
      </c>
      <c r="E24" s="89"/>
      <c r="F24" s="89"/>
      <c r="G24" s="89"/>
      <c r="H24" s="64"/>
      <c r="I24" s="64"/>
      <c r="J24" s="64"/>
      <c r="K24" s="90">
        <f t="shared" si="0"/>
        <v>0</v>
      </c>
      <c r="L24" s="29"/>
      <c r="M24" s="29"/>
      <c r="N24" s="39" t="s">
        <v>21</v>
      </c>
      <c r="O24" s="151">
        <f t="shared" si="1"/>
        <v>0</v>
      </c>
      <c r="P24" s="152">
        <f t="shared" si="2"/>
        <v>0</v>
      </c>
      <c r="Q24" s="121">
        <f>'YR 1'!Q24*1.03</f>
        <v>0</v>
      </c>
      <c r="R24" s="64">
        <v>9</v>
      </c>
    </row>
    <row r="25" spans="1:18" ht="12" customHeight="1">
      <c r="A25" s="87"/>
      <c r="B25" s="22"/>
      <c r="C25" s="22"/>
      <c r="D25" s="146" t="s">
        <v>52</v>
      </c>
      <c r="E25" s="100"/>
      <c r="F25" s="100"/>
      <c r="G25" s="96"/>
      <c r="H25" s="64"/>
      <c r="I25" s="98"/>
      <c r="J25" s="98"/>
      <c r="K25" s="90">
        <f>((H25)*P25)</f>
        <v>0</v>
      </c>
      <c r="L25" s="29"/>
      <c r="M25" s="29"/>
      <c r="O25" s="146" t="s">
        <v>38</v>
      </c>
      <c r="P25" s="152">
        <f t="shared" ref="P25:P32" si="3">Q25/12</f>
        <v>0</v>
      </c>
      <c r="Q25" s="121">
        <f>'YR 1'!Q25*1.03</f>
        <v>0</v>
      </c>
      <c r="R25" s="99"/>
    </row>
    <row r="26" spans="1:18" ht="12" customHeight="1">
      <c r="A26" s="87"/>
      <c r="B26" s="22"/>
      <c r="C26" s="22"/>
      <c r="D26" s="146" t="s">
        <v>52</v>
      </c>
      <c r="E26" s="89"/>
      <c r="F26" s="89"/>
      <c r="G26" s="97"/>
      <c r="H26" s="64"/>
      <c r="I26" s="98"/>
      <c r="J26" s="98"/>
      <c r="K26" s="90">
        <f>((H26)*P26)</f>
        <v>0</v>
      </c>
      <c r="L26" s="29"/>
      <c r="M26" s="29"/>
      <c r="O26" s="146" t="s">
        <v>38</v>
      </c>
      <c r="P26" s="152">
        <f>Q26/12</f>
        <v>0</v>
      </c>
      <c r="Q26" s="121">
        <f>'YR 1'!Q26*1.03</f>
        <v>0</v>
      </c>
      <c r="R26" s="99"/>
    </row>
    <row r="27" spans="1:18" ht="12" customHeight="1">
      <c r="A27" s="87"/>
      <c r="B27" s="22"/>
      <c r="C27" s="22"/>
      <c r="D27" s="146" t="s">
        <v>52</v>
      </c>
      <c r="E27" s="89"/>
      <c r="F27" s="89"/>
      <c r="G27" s="97"/>
      <c r="H27" s="64"/>
      <c r="I27" s="98"/>
      <c r="J27" s="98"/>
      <c r="K27" s="90">
        <f>((H27)*P27)</f>
        <v>0</v>
      </c>
      <c r="L27" s="29"/>
      <c r="M27" s="29"/>
      <c r="O27" s="146" t="s">
        <v>38</v>
      </c>
      <c r="P27" s="152">
        <f>Q27/12</f>
        <v>0</v>
      </c>
      <c r="Q27" s="121">
        <f>'YR 1'!Q27*1.03</f>
        <v>0</v>
      </c>
      <c r="R27" s="99"/>
    </row>
    <row r="28" spans="1:18" ht="12" customHeight="1" thickBot="1">
      <c r="A28" s="87"/>
      <c r="B28" s="22"/>
      <c r="C28" s="22"/>
      <c r="D28" s="146" t="s">
        <v>52</v>
      </c>
      <c r="E28" s="89"/>
      <c r="F28" s="89"/>
      <c r="G28" s="97"/>
      <c r="H28" s="64"/>
      <c r="I28" s="98"/>
      <c r="J28" s="98"/>
      <c r="K28" s="90">
        <f>((H28)*P28)</f>
        <v>0</v>
      </c>
      <c r="L28" s="29"/>
      <c r="M28" s="29"/>
      <c r="O28" s="146" t="s">
        <v>38</v>
      </c>
      <c r="P28" s="152">
        <f>Q28/12</f>
        <v>0</v>
      </c>
      <c r="Q28" s="121">
        <f>'YR 1'!Q28*1.03</f>
        <v>0</v>
      </c>
      <c r="R28" s="99"/>
    </row>
    <row r="29" spans="1:18" ht="12" customHeight="1" thickBot="1">
      <c r="A29" s="101">
        <v>11</v>
      </c>
      <c r="B29" s="24"/>
      <c r="C29" s="58" t="s">
        <v>66</v>
      </c>
      <c r="D29" s="102"/>
      <c r="E29" s="102"/>
      <c r="F29" s="102"/>
      <c r="G29" s="102"/>
      <c r="H29" s="64"/>
      <c r="I29" s="98"/>
      <c r="J29" s="98"/>
      <c r="K29" s="90">
        <f>P30*H29</f>
        <v>0</v>
      </c>
      <c r="L29" s="29"/>
      <c r="M29" s="29"/>
      <c r="O29" s="38" t="s">
        <v>64</v>
      </c>
      <c r="P29" s="154">
        <f t="shared" si="3"/>
        <v>0</v>
      </c>
      <c r="Q29" s="121">
        <f>'YR 1'!Q29</f>
        <v>0</v>
      </c>
      <c r="R29" s="99"/>
    </row>
    <row r="30" spans="1:18" ht="12" customHeight="1">
      <c r="A30" s="87">
        <v>12</v>
      </c>
      <c r="B30" s="66" t="s">
        <v>67</v>
      </c>
      <c r="C30" s="25"/>
      <c r="D30" s="102" t="s">
        <v>68</v>
      </c>
      <c r="E30" s="102"/>
      <c r="F30" s="102"/>
      <c r="G30" s="102"/>
      <c r="H30" s="155">
        <f>SUM(H15:H29)</f>
        <v>0</v>
      </c>
      <c r="I30" s="155">
        <f>SUM(I15:I29)</f>
        <v>0</v>
      </c>
      <c r="J30" s="155">
        <f>SUM(J15:J29)</f>
        <v>0</v>
      </c>
      <c r="K30" s="106">
        <f>SUM(K15:K29)</f>
        <v>0</v>
      </c>
      <c r="L30" s="34"/>
      <c r="M30" s="34"/>
      <c r="O30" s="38" t="s">
        <v>5</v>
      </c>
      <c r="P30" s="154">
        <f t="shared" si="3"/>
        <v>0</v>
      </c>
      <c r="Q30" s="121">
        <f>'YR 1'!Q30</f>
        <v>0</v>
      </c>
      <c r="R30" s="99"/>
    </row>
    <row r="31" spans="1:18" ht="12" customHeight="1" thickBot="1">
      <c r="A31" s="101" t="s">
        <v>69</v>
      </c>
      <c r="B31" s="58" t="s">
        <v>70</v>
      </c>
      <c r="C31" s="58"/>
      <c r="D31" s="102"/>
      <c r="E31" s="102"/>
      <c r="F31" s="102"/>
      <c r="G31" s="102"/>
      <c r="H31" s="104"/>
      <c r="I31" s="104"/>
      <c r="J31" s="104"/>
      <c r="K31" s="104"/>
      <c r="L31" s="34"/>
      <c r="M31" s="34"/>
      <c r="O31" s="38" t="s">
        <v>6</v>
      </c>
      <c r="P31" s="154">
        <f t="shared" si="3"/>
        <v>0</v>
      </c>
      <c r="Q31" s="121">
        <f>'YR 1'!Q31</f>
        <v>0</v>
      </c>
      <c r="R31" s="99"/>
    </row>
    <row r="32" spans="1:18" ht="12" customHeight="1" thickBot="1">
      <c r="A32" s="101" t="s">
        <v>8</v>
      </c>
      <c r="B32" s="26"/>
      <c r="C32" s="58" t="s">
        <v>102</v>
      </c>
      <c r="D32" s="105"/>
      <c r="E32" s="102"/>
      <c r="F32" s="102"/>
      <c r="G32" s="102"/>
      <c r="H32" s="64"/>
      <c r="I32" s="98"/>
      <c r="J32" s="98"/>
      <c r="K32" s="156"/>
      <c r="L32" s="29"/>
      <c r="M32" s="29"/>
      <c r="O32" s="38" t="s">
        <v>18</v>
      </c>
      <c r="P32" s="154">
        <f t="shared" si="3"/>
        <v>0</v>
      </c>
      <c r="Q32" s="121">
        <f>'YR 1'!Q32</f>
        <v>0</v>
      </c>
      <c r="R32" s="99"/>
    </row>
    <row r="33" spans="1:18" ht="12" customHeight="1" thickBot="1">
      <c r="A33" s="101" t="s">
        <v>74</v>
      </c>
      <c r="B33" s="27"/>
      <c r="C33" s="58" t="s">
        <v>75</v>
      </c>
      <c r="D33" s="102"/>
      <c r="E33" s="102"/>
      <c r="F33" s="61"/>
      <c r="G33" s="61"/>
      <c r="H33" s="64"/>
      <c r="I33" s="98"/>
      <c r="J33" s="98"/>
      <c r="K33" s="156">
        <f>(P31*H33)*B33</f>
        <v>0</v>
      </c>
      <c r="L33" s="29"/>
      <c r="M33" s="29"/>
    </row>
    <row r="34" spans="1:18" ht="12" customHeight="1" thickBot="1">
      <c r="A34" s="101" t="s">
        <v>76</v>
      </c>
      <c r="B34" s="27"/>
      <c r="C34" s="58" t="s">
        <v>77</v>
      </c>
      <c r="D34" s="102"/>
      <c r="E34" s="102"/>
      <c r="F34" s="147">
        <f>Q29/12</f>
        <v>0</v>
      </c>
      <c r="G34" s="28" t="s">
        <v>12</v>
      </c>
      <c r="H34" s="64"/>
      <c r="I34" s="64"/>
      <c r="J34" s="64"/>
      <c r="K34" s="156">
        <f>B34*F34*H34</f>
        <v>0</v>
      </c>
      <c r="L34" s="29"/>
      <c r="M34" s="29"/>
    </row>
    <row r="35" spans="1:18" ht="12" customHeight="1" thickBot="1">
      <c r="A35" s="101" t="s">
        <v>78</v>
      </c>
      <c r="B35" s="26"/>
      <c r="C35" s="58" t="s">
        <v>79</v>
      </c>
      <c r="D35" s="102"/>
      <c r="E35" s="102"/>
      <c r="F35" s="70"/>
      <c r="G35" s="102"/>
      <c r="H35" s="64"/>
      <c r="I35" s="107" t="s">
        <v>39</v>
      </c>
      <c r="J35" s="107">
        <v>0</v>
      </c>
      <c r="K35" s="156">
        <f>B35*(Rates!B22*Rates!B23)*'YR 1'!H35</f>
        <v>0</v>
      </c>
      <c r="L35" s="29"/>
      <c r="M35" s="29"/>
      <c r="O35" s="29"/>
      <c r="P35" s="30" t="s">
        <v>73</v>
      </c>
      <c r="Q35" s="9"/>
    </row>
    <row r="36" spans="1:18" ht="12" customHeight="1" thickBot="1">
      <c r="A36" s="101" t="s">
        <v>80</v>
      </c>
      <c r="B36" s="26"/>
      <c r="C36" s="58" t="s">
        <v>81</v>
      </c>
      <c r="D36" s="102"/>
      <c r="E36" s="102"/>
      <c r="F36" s="102"/>
      <c r="G36" s="102"/>
      <c r="H36" s="64"/>
      <c r="I36" s="107" t="s">
        <v>19</v>
      </c>
      <c r="J36" s="107"/>
      <c r="K36" s="156">
        <f>Q32/12*B36*H36</f>
        <v>0</v>
      </c>
      <c r="L36" s="29"/>
      <c r="M36" s="29"/>
      <c r="N36" s="39" t="s">
        <v>20</v>
      </c>
      <c r="O36" s="239">
        <f>D11</f>
        <v>0</v>
      </c>
      <c r="P36" s="157">
        <f>IF(R15&gt;9, (H15*Rates!B13+P15*H15*Rates!B4), ((I15*P15)*Rates!B4)+(I15*Rates!B12)+((J15*P15)*Rates!B4))</f>
        <v>0</v>
      </c>
      <c r="Q36" s="29"/>
      <c r="R36" s="108"/>
    </row>
    <row r="37" spans="1:18" ht="12" customHeight="1" thickBot="1">
      <c r="A37" s="101" t="s">
        <v>65</v>
      </c>
      <c r="B37" s="31"/>
      <c r="C37" s="58" t="s">
        <v>82</v>
      </c>
      <c r="D37" s="102"/>
      <c r="E37" s="102"/>
      <c r="F37" s="102"/>
      <c r="G37" s="102"/>
      <c r="H37" s="109"/>
      <c r="I37" s="110"/>
      <c r="J37" s="58"/>
      <c r="K37" s="90">
        <f>(P30*H37)*B37</f>
        <v>0</v>
      </c>
      <c r="L37" s="29"/>
      <c r="M37" s="29"/>
      <c r="N37" s="39" t="s">
        <v>21</v>
      </c>
      <c r="O37" s="239">
        <f>D16</f>
        <v>0</v>
      </c>
      <c r="P37" s="157">
        <f>IF(R16&gt;9, (H16*Rates!B13+P16*H16*Rates!B4), ((I16*P16)*Rates!B4)+(I16*Rates!B12)+((J16*P16)*Rates!B4))</f>
        <v>0</v>
      </c>
      <c r="Q37" s="29"/>
      <c r="R37" s="108"/>
    </row>
    <row r="38" spans="1:18" ht="12" customHeight="1" thickBot="1">
      <c r="A38" s="101"/>
      <c r="B38" s="58" t="s">
        <v>83</v>
      </c>
      <c r="C38" s="58"/>
      <c r="D38" s="102"/>
      <c r="E38" s="102"/>
      <c r="F38" s="102"/>
      <c r="G38" s="102"/>
      <c r="H38" s="111"/>
      <c r="I38" s="110"/>
      <c r="J38" s="58"/>
      <c r="K38" s="158">
        <f>SUM(K30:K37)</f>
        <v>0</v>
      </c>
      <c r="L38" s="34"/>
      <c r="M38" s="34"/>
      <c r="N38" s="39" t="s">
        <v>21</v>
      </c>
      <c r="O38" s="239">
        <f t="shared" ref="O38:O45" si="4">D17</f>
        <v>0</v>
      </c>
      <c r="P38" s="157">
        <f>IF(R17&gt;9, (H17*Rates!B13+P17*H17*Rates!B4), ((I17*P17)*Rates!B4)+(I17*Rates!B12)+((J17*P17)*Rates!B4))</f>
        <v>0</v>
      </c>
      <c r="Q38" s="29"/>
      <c r="R38" s="108"/>
    </row>
    <row r="39" spans="1:18" ht="12" customHeight="1" thickBot="1">
      <c r="A39" s="101" t="s">
        <v>84</v>
      </c>
      <c r="B39" s="58" t="s">
        <v>85</v>
      </c>
      <c r="C39" s="58"/>
      <c r="D39" s="59"/>
      <c r="E39" s="59"/>
      <c r="F39" s="32"/>
      <c r="G39" s="32"/>
      <c r="H39" s="58"/>
      <c r="I39" s="110"/>
      <c r="J39" s="58"/>
      <c r="K39" s="159">
        <f>P55</f>
        <v>0</v>
      </c>
      <c r="L39" s="29"/>
      <c r="M39" s="29"/>
      <c r="N39" s="39" t="s">
        <v>21</v>
      </c>
      <c r="O39" s="239">
        <f t="shared" si="4"/>
        <v>0</v>
      </c>
      <c r="P39" s="157">
        <f>IF(R18&gt;9, (H18*Rates!B13+P18*H18*Rates!B4), ((I18*P18)*Rates!B4)+(I18*Rates!B12)+((J18*P18)*Rates!B4))</f>
        <v>0</v>
      </c>
      <c r="Q39" s="29"/>
      <c r="R39" s="108"/>
    </row>
    <row r="40" spans="1:18" ht="12" customHeight="1" thickBot="1">
      <c r="A40" s="112"/>
      <c r="B40" s="113" t="s">
        <v>86</v>
      </c>
      <c r="C40" s="114"/>
      <c r="D40" s="115"/>
      <c r="E40" s="115"/>
      <c r="F40" s="115"/>
      <c r="G40" s="115"/>
      <c r="H40" s="114"/>
      <c r="I40" s="114"/>
      <c r="J40" s="114"/>
      <c r="K40" s="158">
        <f>SUM(K38:K39)</f>
        <v>0</v>
      </c>
      <c r="L40" s="34"/>
      <c r="M40" s="34"/>
      <c r="N40" s="39" t="s">
        <v>21</v>
      </c>
      <c r="O40" s="239">
        <f t="shared" si="4"/>
        <v>0</v>
      </c>
      <c r="P40" s="157">
        <f>IF(R19&gt;9, (H19*Rates!B13+P19*H19*Rates!B4), ((I19*P19)*Rates!B4)+(I19*Rates!B12)+((J19*P19)*Rates!B4))</f>
        <v>0</v>
      </c>
      <c r="Q40" s="29"/>
      <c r="R40" s="108"/>
    </row>
    <row r="41" spans="1:18" ht="12" customHeight="1" thickBot="1">
      <c r="A41" s="56" t="s">
        <v>87</v>
      </c>
      <c r="B41" s="39" t="s">
        <v>88</v>
      </c>
      <c r="D41" s="66"/>
      <c r="E41" s="66"/>
      <c r="F41" s="66"/>
      <c r="G41" s="66"/>
      <c r="I41" s="116"/>
      <c r="J41" s="39"/>
      <c r="K41" s="104"/>
      <c r="L41" s="34"/>
      <c r="M41" s="34"/>
      <c r="N41" s="39" t="s">
        <v>21</v>
      </c>
      <c r="O41" s="239">
        <f t="shared" si="4"/>
        <v>0</v>
      </c>
      <c r="P41" s="157">
        <f>IF(R20&gt;9, (H20*Rates!B13+P20*H20*Rates!B4), ((I20*P20)*Rates!B4)+(I20*Rates!B12)+((J20*P20)*Rates!B4))</f>
        <v>0</v>
      </c>
      <c r="Q41" s="29"/>
      <c r="R41" s="108"/>
    </row>
    <row r="42" spans="1:18" ht="12" customHeight="1" thickBot="1">
      <c r="A42" s="33"/>
      <c r="B42" s="16"/>
      <c r="C42" s="16"/>
      <c r="D42" s="18" t="s">
        <v>3</v>
      </c>
      <c r="E42" s="18"/>
      <c r="F42" s="18"/>
      <c r="G42" s="18" t="s">
        <v>4</v>
      </c>
      <c r="H42" s="16"/>
      <c r="I42" s="19"/>
      <c r="J42" s="16"/>
      <c r="K42" s="104"/>
      <c r="L42" s="34"/>
      <c r="M42" s="34"/>
      <c r="N42" s="39" t="s">
        <v>21</v>
      </c>
      <c r="O42" s="239">
        <f t="shared" si="4"/>
        <v>0</v>
      </c>
      <c r="P42" s="157">
        <f>IF(R21&gt;9, (H21*Rates!B13+P21*H21*Rates!B4), ((I21*P21)*Rates!B4)+(I21*Rates!B12)+((J21*P21)*Rates!B4))</f>
        <v>0</v>
      </c>
      <c r="Q42" s="29"/>
      <c r="R42" s="108"/>
    </row>
    <row r="43" spans="1:18" ht="12" customHeight="1" thickBot="1">
      <c r="A43" s="33"/>
      <c r="B43" s="16"/>
      <c r="C43" s="16"/>
      <c r="D43" s="72"/>
      <c r="E43" s="18"/>
      <c r="F43" s="39"/>
      <c r="G43" s="92"/>
      <c r="H43" s="117" t="s">
        <v>2</v>
      </c>
      <c r="I43" s="19"/>
      <c r="J43" s="16"/>
      <c r="K43" s="104"/>
      <c r="L43" s="34"/>
      <c r="M43" s="34"/>
      <c r="N43" s="39" t="s">
        <v>21</v>
      </c>
      <c r="O43" s="239">
        <f t="shared" si="4"/>
        <v>0</v>
      </c>
      <c r="P43" s="157">
        <f>IF(R22&gt;9, (H22*Rates!B13+P22*H22*Rates!B4), ((I22*P22)*Rates!B4)+(I22*Rates!B12)+((J22*P22)*Rates!B4))</f>
        <v>0</v>
      </c>
      <c r="Q43" s="29"/>
      <c r="R43" s="108"/>
    </row>
    <row r="44" spans="1:18" ht="12" customHeight="1" thickBot="1">
      <c r="A44" s="33"/>
      <c r="B44" s="16"/>
      <c r="C44" s="16"/>
      <c r="D44" s="94"/>
      <c r="E44" s="31"/>
      <c r="F44" s="31"/>
      <c r="G44" s="121"/>
      <c r="H44" s="18"/>
      <c r="I44" s="18"/>
      <c r="J44" s="18"/>
      <c r="K44" s="104"/>
      <c r="L44" s="34"/>
      <c r="M44" s="34"/>
      <c r="N44" s="39" t="s">
        <v>21</v>
      </c>
      <c r="O44" s="239">
        <f t="shared" si="4"/>
        <v>0</v>
      </c>
      <c r="P44" s="157">
        <f>IF(R23&gt;9, (H23*Rates!B13+P23*H23*Rates!B4), ((I23*P23)*Rates!B4)+(I23*Rates!B12)+((J23*P23)*Rates!B4))</f>
        <v>0</v>
      </c>
      <c r="Q44" s="29"/>
      <c r="R44" s="108"/>
    </row>
    <row r="45" spans="1:18" ht="12" customHeight="1" thickBot="1">
      <c r="A45" s="33"/>
      <c r="B45" s="16"/>
      <c r="C45" s="16"/>
      <c r="D45" s="94"/>
      <c r="E45" s="31"/>
      <c r="F45" s="31"/>
      <c r="G45" s="121"/>
      <c r="H45" s="18"/>
      <c r="I45" s="18"/>
      <c r="J45" s="18"/>
      <c r="K45" s="104"/>
      <c r="L45" s="34"/>
      <c r="M45" s="34"/>
      <c r="N45" s="39" t="s">
        <v>21</v>
      </c>
      <c r="O45" s="239">
        <f t="shared" si="4"/>
        <v>0</v>
      </c>
      <c r="P45" s="157">
        <f>IF(R24&gt;9, (H24*Rates!B13+P24*H24*Rates!B4), ((I24*P24)*Rates!B4)+(I24*Rates!B12)+((J24*P24)*Rates!B4))</f>
        <v>0</v>
      </c>
      <c r="Q45" s="29"/>
    </row>
    <row r="46" spans="1:18" ht="12" customHeight="1" thickBot="1">
      <c r="A46" s="33"/>
      <c r="B46" s="16"/>
      <c r="C46" s="16"/>
      <c r="D46" s="94"/>
      <c r="E46" s="18"/>
      <c r="F46" s="18"/>
      <c r="G46" s="121"/>
      <c r="H46" s="18"/>
      <c r="I46" s="18"/>
      <c r="J46" s="18"/>
      <c r="K46" s="104"/>
      <c r="L46" s="34"/>
      <c r="M46" s="34"/>
      <c r="O46" s="38" t="str">
        <f>O25</f>
        <v>PostDocs W/Benefit</v>
      </c>
      <c r="P46" s="157">
        <f>(P25*H25)*Rates!B4+(H25*Rates!B13)</f>
        <v>0</v>
      </c>
      <c r="Q46" s="34">
        <f>SUM(Q36:Q45)</f>
        <v>0</v>
      </c>
    </row>
    <row r="47" spans="1:18" ht="12" customHeight="1" thickBot="1">
      <c r="A47" s="118"/>
      <c r="B47" s="119" t="s">
        <v>89</v>
      </c>
      <c r="C47" s="81"/>
      <c r="D47" s="120"/>
      <c r="E47" s="120"/>
      <c r="F47" s="120"/>
      <c r="G47" s="35"/>
      <c r="H47" s="120"/>
      <c r="I47" s="120"/>
      <c r="J47" s="120"/>
      <c r="K47" s="159">
        <f>G43+G44+G45+G46</f>
        <v>0</v>
      </c>
      <c r="L47" s="29"/>
      <c r="M47" s="29"/>
      <c r="O47" s="38" t="str">
        <f>O26</f>
        <v>PostDocs W/Benefit</v>
      </c>
      <c r="P47" s="157">
        <f>(P26*H26)*Rates!B4+(H26*Rates!B13)</f>
        <v>0</v>
      </c>
    </row>
    <row r="48" spans="1:18" ht="12" customHeight="1" thickBot="1">
      <c r="A48" s="112" t="s">
        <v>90</v>
      </c>
      <c r="B48" s="114" t="s">
        <v>91</v>
      </c>
      <c r="C48" s="114"/>
      <c r="D48" s="105"/>
      <c r="E48" s="105"/>
      <c r="F48" s="105" t="s">
        <v>92</v>
      </c>
      <c r="G48" s="115"/>
      <c r="H48" s="115"/>
      <c r="I48" s="81"/>
      <c r="J48" s="114"/>
      <c r="K48" s="121"/>
      <c r="L48" s="29"/>
      <c r="M48" s="29"/>
      <c r="O48" s="38" t="str">
        <f>O27</f>
        <v>PostDocs W/Benefit</v>
      </c>
      <c r="P48" s="157">
        <f>(P27*H27)*Rates!B4+(H27*Rates!B13)</f>
        <v>0</v>
      </c>
    </row>
    <row r="49" spans="1:16" ht="12" customHeight="1" thickBot="1">
      <c r="D49" s="70"/>
      <c r="E49" s="70"/>
      <c r="F49" s="82" t="s">
        <v>93</v>
      </c>
      <c r="G49" s="82"/>
      <c r="H49" s="120"/>
      <c r="I49" s="120"/>
      <c r="J49" s="120"/>
      <c r="K49" s="121"/>
      <c r="L49" s="29"/>
      <c r="M49" s="29"/>
      <c r="O49" s="38" t="str">
        <f>O28</f>
        <v>PostDocs W/Benefit</v>
      </c>
      <c r="P49" s="157">
        <f>(P28*H28)*Rates!B4+(H28*Rates!B13)</f>
        <v>0</v>
      </c>
    </row>
    <row r="50" spans="1:16" ht="12" customHeight="1" thickBot="1">
      <c r="A50" s="33"/>
      <c r="B50" s="16"/>
      <c r="C50" s="16"/>
      <c r="D50" s="31"/>
      <c r="E50" s="31"/>
      <c r="F50" s="31"/>
      <c r="G50" s="31"/>
      <c r="H50" s="18"/>
      <c r="I50" s="18"/>
      <c r="J50" s="18"/>
      <c r="K50" s="104"/>
      <c r="L50" s="34"/>
      <c r="M50" s="34"/>
      <c r="O50" s="38" t="s">
        <v>7</v>
      </c>
      <c r="P50" s="157">
        <f>(K34*Rates!B5)</f>
        <v>0</v>
      </c>
    </row>
    <row r="51" spans="1:16" ht="12" customHeight="1" thickBot="1">
      <c r="A51" s="118"/>
      <c r="B51" s="119" t="s">
        <v>94</v>
      </c>
      <c r="C51" s="81"/>
      <c r="D51" s="82"/>
      <c r="E51" s="82"/>
      <c r="F51" s="81"/>
      <c r="G51" s="82"/>
      <c r="H51" s="81"/>
      <c r="I51" s="120"/>
      <c r="J51" s="120"/>
      <c r="K51" s="158">
        <f>SUM(K48:K49)</f>
        <v>0</v>
      </c>
      <c r="L51" s="34"/>
      <c r="M51" s="34"/>
      <c r="O51" s="38" t="s">
        <v>151</v>
      </c>
      <c r="P51" s="157">
        <f>(K35*Rates!B7)</f>
        <v>0</v>
      </c>
    </row>
    <row r="52" spans="1:16" ht="12" customHeight="1" thickBot="1">
      <c r="A52" s="56" t="s">
        <v>95</v>
      </c>
      <c r="B52" s="39" t="s">
        <v>96</v>
      </c>
      <c r="D52" s="66"/>
      <c r="E52" s="66"/>
      <c r="F52" s="66"/>
      <c r="G52" s="66"/>
      <c r="H52" s="66"/>
      <c r="I52" s="66"/>
      <c r="J52" s="66"/>
      <c r="K52" s="104"/>
      <c r="L52" s="34"/>
      <c r="M52" s="34"/>
      <c r="O52" s="38" t="s">
        <v>5</v>
      </c>
      <c r="P52" s="157">
        <f>K37*Rates!B4</f>
        <v>0</v>
      </c>
    </row>
    <row r="53" spans="1:16" ht="12" customHeight="1" thickBot="1">
      <c r="B53" s="123">
        <v>1</v>
      </c>
      <c r="C53" s="39" t="s">
        <v>97</v>
      </c>
      <c r="D53" s="66"/>
      <c r="E53" s="66"/>
      <c r="F53" s="124"/>
      <c r="G53" s="66"/>
      <c r="I53" s="116"/>
      <c r="J53" s="39"/>
      <c r="K53" s="121"/>
      <c r="L53" s="29"/>
      <c r="M53" s="29"/>
      <c r="O53" s="39" t="s">
        <v>6</v>
      </c>
      <c r="P53" s="157">
        <f>(K33*Rates!B4)+(H33*Rates!B13)*B33</f>
        <v>0</v>
      </c>
    </row>
    <row r="54" spans="1:16" ht="12" customHeight="1" thickBot="1">
      <c r="B54" s="123">
        <v>2</v>
      </c>
      <c r="C54" s="39" t="s">
        <v>98</v>
      </c>
      <c r="D54" s="66"/>
      <c r="E54" s="66"/>
      <c r="F54" s="124"/>
      <c r="G54" s="66"/>
      <c r="I54" s="116"/>
      <c r="J54" s="39"/>
      <c r="K54" s="121"/>
      <c r="L54" s="29"/>
      <c r="M54" s="29"/>
      <c r="O54" s="38" t="s">
        <v>18</v>
      </c>
      <c r="P54" s="157">
        <f>(K36*Rates!B4)+(H36*Rates!B13)</f>
        <v>0</v>
      </c>
    </row>
    <row r="55" spans="1:16" ht="12" customHeight="1">
      <c r="B55" s="123">
        <v>3</v>
      </c>
      <c r="C55" s="39" t="s">
        <v>99</v>
      </c>
      <c r="D55" s="70"/>
      <c r="E55" s="70"/>
      <c r="F55" s="124"/>
      <c r="G55" s="70"/>
      <c r="I55" s="116"/>
      <c r="J55" s="39"/>
      <c r="K55" s="121"/>
      <c r="L55" s="29"/>
      <c r="M55" s="29"/>
      <c r="O55" s="36" t="s">
        <v>13</v>
      </c>
      <c r="P55" s="34">
        <f>SUM(P36:P54)</f>
        <v>0</v>
      </c>
    </row>
    <row r="56" spans="1:16" ht="12" customHeight="1" thickBot="1">
      <c r="B56" s="123">
        <v>4</v>
      </c>
      <c r="C56" s="39" t="s">
        <v>100</v>
      </c>
      <c r="D56" s="70"/>
      <c r="E56" s="70"/>
      <c r="F56" s="124"/>
      <c r="G56" s="70"/>
      <c r="I56" s="116"/>
      <c r="J56" s="39"/>
      <c r="K56" s="121"/>
      <c r="L56" s="29"/>
      <c r="M56" s="29"/>
    </row>
    <row r="57" spans="1:16" ht="12" customHeight="1" thickBot="1">
      <c r="A57" s="112"/>
      <c r="B57" s="113" t="s">
        <v>101</v>
      </c>
      <c r="C57" s="114"/>
      <c r="D57" s="105"/>
      <c r="E57" s="245">
        <v>0</v>
      </c>
      <c r="F57" s="105"/>
      <c r="G57" s="105" t="s">
        <v>103</v>
      </c>
      <c r="H57" s="114"/>
      <c r="I57" s="125"/>
      <c r="J57" s="114"/>
      <c r="K57" s="158">
        <f>SUM(K53:K56)</f>
        <v>0</v>
      </c>
      <c r="L57" s="34"/>
      <c r="M57" s="34"/>
    </row>
    <row r="58" spans="1:16" ht="12" customHeight="1">
      <c r="A58" s="112" t="s">
        <v>104</v>
      </c>
      <c r="B58" s="114" t="s">
        <v>105</v>
      </c>
      <c r="C58" s="114"/>
      <c r="D58" s="105"/>
      <c r="E58" s="82"/>
      <c r="F58" s="105"/>
      <c r="G58" s="105"/>
      <c r="H58" s="114"/>
      <c r="I58" s="125"/>
      <c r="J58" s="114"/>
      <c r="K58" s="104"/>
      <c r="L58" s="34"/>
      <c r="M58" s="34"/>
    </row>
    <row r="59" spans="1:16" ht="12" customHeight="1">
      <c r="A59" s="112"/>
      <c r="B59" s="126">
        <v>1</v>
      </c>
      <c r="C59" s="114" t="s">
        <v>17</v>
      </c>
      <c r="D59" s="105"/>
      <c r="E59" s="105"/>
      <c r="F59" s="105"/>
      <c r="G59" s="105"/>
      <c r="H59" s="114"/>
      <c r="I59" s="125"/>
      <c r="J59" s="114"/>
      <c r="K59" s="121"/>
      <c r="L59" s="29"/>
      <c r="M59" s="29"/>
    </row>
    <row r="60" spans="1:16" ht="12" customHeight="1">
      <c r="A60" s="112"/>
      <c r="B60" s="126">
        <v>2</v>
      </c>
      <c r="C60" s="114" t="s">
        <v>106</v>
      </c>
      <c r="D60" s="105"/>
      <c r="E60" s="105"/>
      <c r="F60" s="105"/>
      <c r="G60" s="105"/>
      <c r="H60" s="114"/>
      <c r="I60" s="125"/>
      <c r="J60" s="114"/>
      <c r="K60" s="121"/>
      <c r="L60" s="29"/>
      <c r="M60" s="29"/>
    </row>
    <row r="61" spans="1:16" ht="12" customHeight="1">
      <c r="A61" s="112"/>
      <c r="B61" s="126">
        <v>3</v>
      </c>
      <c r="C61" s="114" t="s">
        <v>107</v>
      </c>
      <c r="D61" s="105"/>
      <c r="E61" s="105"/>
      <c r="F61" s="105"/>
      <c r="G61" s="105"/>
      <c r="H61" s="114"/>
      <c r="I61" s="125"/>
      <c r="J61" s="114"/>
      <c r="K61" s="121"/>
      <c r="L61" s="29"/>
      <c r="M61" s="29"/>
      <c r="O61" s="127" t="s">
        <v>159</v>
      </c>
      <c r="P61" s="128"/>
    </row>
    <row r="62" spans="1:16" ht="12" customHeight="1">
      <c r="A62" s="112"/>
      <c r="B62" s="126">
        <v>4</v>
      </c>
      <c r="C62" s="114" t="s">
        <v>171</v>
      </c>
      <c r="D62" s="105"/>
      <c r="E62" s="105"/>
      <c r="F62" s="105"/>
      <c r="G62" s="105"/>
      <c r="H62" s="114"/>
      <c r="I62" s="125"/>
      <c r="J62" s="114"/>
      <c r="K62" s="121"/>
      <c r="L62" s="29"/>
      <c r="M62" s="29"/>
      <c r="O62" s="129" t="s">
        <v>164</v>
      </c>
      <c r="P62" s="130"/>
    </row>
    <row r="63" spans="1:16" ht="12" customHeight="1">
      <c r="A63" s="112"/>
      <c r="B63" s="126">
        <v>5</v>
      </c>
      <c r="C63" s="114" t="s">
        <v>133</v>
      </c>
      <c r="D63" s="105"/>
      <c r="E63" s="105"/>
      <c r="F63" s="105"/>
      <c r="G63" s="105"/>
      <c r="H63" s="114"/>
      <c r="I63" s="125"/>
      <c r="J63" s="114"/>
      <c r="K63" s="121"/>
      <c r="L63" s="29"/>
      <c r="M63" s="29"/>
      <c r="O63" s="129" t="s">
        <v>157</v>
      </c>
      <c r="P63" s="130"/>
    </row>
    <row r="64" spans="1:16" ht="12" customHeight="1" thickBot="1">
      <c r="A64" s="112"/>
      <c r="B64" s="126"/>
      <c r="C64" s="114" t="s">
        <v>134</v>
      </c>
      <c r="D64" s="105"/>
      <c r="E64" s="105"/>
      <c r="F64" s="105"/>
      <c r="G64" s="105"/>
      <c r="H64" s="114"/>
      <c r="I64" s="125"/>
      <c r="J64" s="114"/>
      <c r="K64" s="121"/>
      <c r="L64" s="29"/>
      <c r="M64" s="29"/>
      <c r="O64" s="129" t="s">
        <v>160</v>
      </c>
      <c r="P64" s="130">
        <f>SUM(P62:P63)</f>
        <v>0</v>
      </c>
    </row>
    <row r="65" spans="1:16" ht="12" customHeight="1" thickBot="1">
      <c r="A65" s="112"/>
      <c r="B65" s="126"/>
      <c r="C65" s="114" t="s">
        <v>135</v>
      </c>
      <c r="D65" s="105"/>
      <c r="E65" s="105"/>
      <c r="F65" s="105"/>
      <c r="G65" s="105"/>
      <c r="H65" s="114"/>
      <c r="I65" s="125"/>
      <c r="J65" s="114"/>
      <c r="K65" s="158">
        <f>K63+K64</f>
        <v>0</v>
      </c>
      <c r="L65" s="29"/>
      <c r="M65" s="29"/>
    </row>
    <row r="66" spans="1:16" ht="12" customHeight="1" thickBot="1">
      <c r="A66" s="112"/>
      <c r="B66" s="126">
        <v>6</v>
      </c>
      <c r="C66" s="114" t="s">
        <v>188</v>
      </c>
      <c r="D66" s="105"/>
      <c r="E66" s="105"/>
      <c r="F66" s="105"/>
      <c r="G66" s="105"/>
      <c r="H66" s="114"/>
      <c r="I66" s="125"/>
      <c r="J66" s="114"/>
      <c r="K66" s="121"/>
      <c r="L66" s="29"/>
      <c r="M66" s="29"/>
    </row>
    <row r="67" spans="1:16" ht="12" customHeight="1" thickBot="1">
      <c r="A67" s="112"/>
      <c r="B67" s="126">
        <v>7</v>
      </c>
      <c r="C67" s="114" t="s">
        <v>125</v>
      </c>
      <c r="D67" s="105"/>
      <c r="E67" s="100"/>
      <c r="F67" s="37" t="s">
        <v>180</v>
      </c>
      <c r="G67" s="100"/>
      <c r="H67" s="131"/>
      <c r="I67" s="132"/>
      <c r="J67" s="131"/>
      <c r="K67" s="160">
        <f>IF(H34&gt;0,Rates!C16*B34,0)+IF(I34&gt;0,Rates!B16*'YR 1'!B34,0)+IF('YR 1'!J34&gt;0,Rates!D16*'YR 1'!B34,0)</f>
        <v>0</v>
      </c>
      <c r="L67" s="29"/>
      <c r="M67" s="29"/>
      <c r="N67" s="133"/>
      <c r="P67" s="40"/>
    </row>
    <row r="68" spans="1:16" ht="12" customHeight="1" thickBot="1">
      <c r="A68" s="112"/>
      <c r="B68" s="114"/>
      <c r="C68" s="114" t="s">
        <v>108</v>
      </c>
      <c r="D68" s="105"/>
      <c r="E68" s="105"/>
      <c r="F68" s="105"/>
      <c r="G68" s="105"/>
      <c r="H68" s="114"/>
      <c r="I68" s="125"/>
      <c r="J68" s="114"/>
      <c r="K68" s="158">
        <f>SUM(K59+K60+K61+K62+K63+K64+K66+K67)</f>
        <v>0</v>
      </c>
      <c r="L68" s="34"/>
      <c r="M68" s="34"/>
      <c r="P68" s="41"/>
    </row>
    <row r="69" spans="1:16" ht="12" customHeight="1" thickBot="1">
      <c r="A69" s="112" t="s">
        <v>109</v>
      </c>
      <c r="B69" s="113" t="s">
        <v>110</v>
      </c>
      <c r="C69" s="114"/>
      <c r="D69" s="115"/>
      <c r="E69" s="115"/>
      <c r="F69" s="115"/>
      <c r="G69" s="115"/>
      <c r="H69" s="114"/>
      <c r="I69" s="125"/>
      <c r="J69" s="114"/>
      <c r="K69" s="158">
        <f>SUM(K68+K57+K51+K47+K40)</f>
        <v>0</v>
      </c>
      <c r="L69" s="34"/>
      <c r="M69" s="34"/>
    </row>
    <row r="70" spans="1:16" ht="12" customHeight="1" thickBot="1">
      <c r="A70" s="56" t="s">
        <v>111</v>
      </c>
      <c r="B70" s="39" t="s">
        <v>112</v>
      </c>
      <c r="D70" s="66"/>
      <c r="E70" s="66"/>
      <c r="F70" s="18"/>
      <c r="G70" s="134"/>
      <c r="H70" s="135"/>
      <c r="I70" s="16"/>
      <c r="J70" s="16"/>
      <c r="K70" s="104"/>
      <c r="L70" s="34"/>
      <c r="M70" s="34" t="s">
        <v>132</v>
      </c>
    </row>
    <row r="71" spans="1:16" ht="12" customHeight="1" thickBot="1">
      <c r="A71" s="33"/>
      <c r="B71" s="16"/>
      <c r="C71" s="16"/>
      <c r="D71" s="161">
        <f>Rates!B26</f>
        <v>0.49</v>
      </c>
      <c r="E71" s="18"/>
      <c r="F71" s="162">
        <f>IF(M71=1,K69-K47-K67-K64, K69-K47-K57-K67-K64)</f>
        <v>0</v>
      </c>
      <c r="G71" s="30"/>
      <c r="H71" s="138"/>
      <c r="I71" s="16"/>
      <c r="J71" s="16"/>
      <c r="K71" s="158">
        <f>F71*Rates!B26</f>
        <v>0</v>
      </c>
      <c r="L71" s="29"/>
      <c r="M71" s="163">
        <f>'YR 1'!M71</f>
        <v>0</v>
      </c>
      <c r="P71" s="40"/>
    </row>
    <row r="72" spans="1:16" ht="12" customHeight="1" thickBot="1">
      <c r="B72" s="139" t="s">
        <v>113</v>
      </c>
      <c r="D72" s="66"/>
      <c r="E72" s="66"/>
      <c r="F72" s="70"/>
      <c r="G72" s="140"/>
      <c r="H72" s="34"/>
      <c r="J72" s="39"/>
      <c r="K72" s="158">
        <f>K71</f>
        <v>0</v>
      </c>
      <c r="L72" s="34"/>
    </row>
    <row r="73" spans="1:16" ht="12" customHeight="1" thickBot="1">
      <c r="A73" s="112" t="s">
        <v>114</v>
      </c>
      <c r="B73" s="113" t="s">
        <v>115</v>
      </c>
      <c r="C73" s="114"/>
      <c r="D73" s="115"/>
      <c r="E73" s="115"/>
      <c r="F73" s="115"/>
      <c r="G73" s="115"/>
      <c r="H73" s="114"/>
      <c r="I73" s="125"/>
      <c r="J73" s="114"/>
      <c r="K73" s="158">
        <f>K72+K69</f>
        <v>0</v>
      </c>
      <c r="L73" s="29"/>
      <c r="M73" s="29"/>
    </row>
    <row r="74" spans="1:16" ht="12" customHeight="1" thickBot="1">
      <c r="A74" s="112" t="s">
        <v>116</v>
      </c>
      <c r="B74" s="114" t="s">
        <v>117</v>
      </c>
      <c r="C74" s="114"/>
      <c r="D74" s="115"/>
      <c r="E74" s="115"/>
      <c r="F74" s="115"/>
      <c r="G74" s="115"/>
      <c r="H74" s="114"/>
      <c r="I74" s="125"/>
      <c r="J74" s="114"/>
      <c r="K74" s="64"/>
      <c r="L74" s="34"/>
      <c r="M74" s="34"/>
    </row>
    <row r="75" spans="1:16" ht="12" customHeight="1" thickBot="1">
      <c r="A75" s="112" t="s">
        <v>118</v>
      </c>
      <c r="B75" s="113" t="s">
        <v>119</v>
      </c>
      <c r="C75" s="114"/>
      <c r="D75" s="115"/>
      <c r="E75" s="115"/>
      <c r="F75" s="115"/>
      <c r="G75" s="115"/>
      <c r="H75" s="114"/>
      <c r="I75" s="125"/>
      <c r="J75" s="114"/>
      <c r="K75" s="158">
        <f>K73-K74</f>
        <v>0</v>
      </c>
      <c r="L75" s="34"/>
      <c r="M75" s="34"/>
    </row>
    <row r="76" spans="1:16" ht="12" hidden="1" customHeight="1">
      <c r="A76" s="39"/>
      <c r="K76" s="39"/>
    </row>
    <row r="77" spans="1:16" ht="12" hidden="1" customHeight="1">
      <c r="A77" s="39"/>
      <c r="K77" s="39"/>
    </row>
    <row r="78" spans="1:16" ht="12" customHeight="1">
      <c r="A78" s="39"/>
      <c r="G78" s="142"/>
      <c r="H78" s="142"/>
      <c r="I78" s="142"/>
      <c r="J78" s="143" t="s">
        <v>169</v>
      </c>
      <c r="K78" s="144">
        <f>SUM(K69-P63)</f>
        <v>0</v>
      </c>
    </row>
    <row r="79" spans="1:16" ht="12" customHeight="1">
      <c r="A79" s="39"/>
      <c r="J79" s="124" t="s">
        <v>158</v>
      </c>
      <c r="K79" s="39"/>
    </row>
    <row r="80" spans="1:16" ht="12" customHeight="1">
      <c r="A80" s="39"/>
      <c r="K80" s="39"/>
    </row>
    <row r="81" spans="1:15" ht="12" customHeight="1">
      <c r="A81" s="39"/>
      <c r="K81" s="39"/>
    </row>
    <row r="82" spans="1:15" ht="12" customHeight="1">
      <c r="A82" s="39"/>
      <c r="K82" s="39"/>
    </row>
    <row r="83" spans="1:15" ht="12" customHeight="1">
      <c r="A83" s="39"/>
      <c r="K83" s="39"/>
    </row>
    <row r="84" spans="1:15" ht="12" customHeight="1">
      <c r="A84" s="39"/>
      <c r="K84" s="39"/>
      <c r="O84" s="39"/>
    </row>
    <row r="85" spans="1:15" ht="12" customHeight="1">
      <c r="A85" s="39"/>
      <c r="K85" s="39"/>
    </row>
    <row r="86" spans="1:15" ht="12" customHeight="1">
      <c r="A86" s="39"/>
      <c r="K86" s="39"/>
    </row>
    <row r="87" spans="1:15" ht="12" customHeight="1">
      <c r="A87" s="39"/>
      <c r="K87" s="39"/>
    </row>
    <row r="88" spans="1:15" ht="12" customHeight="1">
      <c r="A88" s="39"/>
      <c r="K88" s="39"/>
    </row>
    <row r="89" spans="1:15" ht="12" customHeight="1">
      <c r="A89" s="39"/>
      <c r="K89" s="39"/>
    </row>
    <row r="90" spans="1:15" ht="12" customHeight="1">
      <c r="A90" s="39"/>
      <c r="K90" s="39"/>
    </row>
    <row r="91" spans="1:15" ht="12" customHeight="1">
      <c r="A91" s="39"/>
      <c r="K91" s="39"/>
    </row>
    <row r="92" spans="1:15" ht="12" customHeight="1">
      <c r="A92" s="39"/>
      <c r="K92" s="39"/>
    </row>
    <row r="93" spans="1:15" ht="12" customHeight="1">
      <c r="A93" s="39"/>
      <c r="K93" s="39"/>
    </row>
    <row r="94" spans="1:15" ht="12" customHeight="1">
      <c r="A94" s="39"/>
      <c r="K94" s="39"/>
    </row>
    <row r="95" spans="1:15" ht="12" customHeight="1">
      <c r="A95" s="39"/>
      <c r="K95" s="39"/>
      <c r="O95" s="39"/>
    </row>
    <row r="96" spans="1:15" ht="12" customHeight="1">
      <c r="A96" s="39"/>
      <c r="K96" s="39"/>
      <c r="O96" s="39"/>
    </row>
    <row r="97" spans="1:15" ht="12" customHeight="1">
      <c r="A97" s="39"/>
      <c r="K97" s="39"/>
      <c r="O97" s="39"/>
    </row>
    <row r="98" spans="1:15" ht="12" customHeight="1">
      <c r="A98" s="39"/>
      <c r="K98" s="39"/>
      <c r="O98" s="39"/>
    </row>
    <row r="99" spans="1:15" ht="12" customHeight="1">
      <c r="A99" s="39"/>
      <c r="K99" s="39"/>
      <c r="O99" s="39"/>
    </row>
    <row r="100" spans="1:15" ht="12" customHeight="1">
      <c r="A100" s="39"/>
      <c r="K100" s="39"/>
      <c r="O100" s="39"/>
    </row>
    <row r="101" spans="1:15" ht="12" customHeight="1">
      <c r="A101" s="39"/>
      <c r="K101" s="39"/>
      <c r="O101" s="39"/>
    </row>
    <row r="102" spans="1:15" ht="12" customHeight="1">
      <c r="A102" s="39"/>
      <c r="K102" s="39"/>
      <c r="O102" s="39"/>
    </row>
    <row r="103" spans="1:15" ht="12" customHeight="1">
      <c r="A103" s="39"/>
      <c r="K103" s="39"/>
      <c r="O103" s="39"/>
    </row>
    <row r="104" spans="1:15" ht="12" customHeight="1">
      <c r="A104" s="39"/>
      <c r="K104" s="39"/>
      <c r="O104" s="39"/>
    </row>
    <row r="105" spans="1:15" ht="12" customHeight="1">
      <c r="A105" s="39"/>
      <c r="K105" s="39"/>
      <c r="O105" s="39"/>
    </row>
    <row r="106" spans="1:15" ht="12" customHeight="1">
      <c r="A106" s="39"/>
      <c r="K106" s="39"/>
      <c r="O106" s="39"/>
    </row>
    <row r="107" spans="1:15" ht="12" customHeight="1">
      <c r="A107" s="39"/>
      <c r="K107" s="39"/>
      <c r="O107" s="39"/>
    </row>
    <row r="108" spans="1:15" ht="12" customHeight="1">
      <c r="A108" s="39"/>
      <c r="K108" s="39"/>
      <c r="O108" s="39"/>
    </row>
    <row r="109" spans="1:15" ht="12" customHeight="1">
      <c r="A109" s="39"/>
      <c r="K109" s="39"/>
      <c r="O109" s="39"/>
    </row>
    <row r="110" spans="1:15" ht="12" customHeight="1">
      <c r="A110" s="39"/>
      <c r="K110" s="39"/>
      <c r="O110" s="39"/>
    </row>
    <row r="111" spans="1:15" ht="12" customHeight="1">
      <c r="A111" s="39"/>
      <c r="K111" s="39"/>
    </row>
    <row r="112" spans="1:15" ht="12" customHeight="1">
      <c r="A112" s="39"/>
      <c r="K112" s="39"/>
    </row>
    <row r="113" spans="1:11" ht="12" customHeight="1">
      <c r="A113" s="39"/>
      <c r="K113" s="39"/>
    </row>
    <row r="114" spans="1:11" ht="12" customHeight="1">
      <c r="A114" s="39"/>
      <c r="K114" s="39"/>
    </row>
    <row r="115" spans="1:11" ht="12" customHeight="1">
      <c r="A115" s="39"/>
      <c r="K115" s="39"/>
    </row>
    <row r="116" spans="1:11" ht="12" customHeight="1">
      <c r="A116" s="39"/>
      <c r="K116" s="39"/>
    </row>
    <row r="117" spans="1:11" ht="12" customHeight="1">
      <c r="A117" s="39"/>
      <c r="K117" s="39"/>
    </row>
    <row r="118" spans="1:11" ht="12" customHeight="1">
      <c r="A118" s="39"/>
      <c r="K118" s="39"/>
    </row>
    <row r="119" spans="1:11" ht="12" customHeight="1">
      <c r="A119" s="39"/>
      <c r="K119" s="39"/>
    </row>
    <row r="120" spans="1:11" ht="12" customHeight="1">
      <c r="A120" s="39"/>
      <c r="K120" s="39"/>
    </row>
    <row r="121" spans="1:11" ht="12" customHeight="1">
      <c r="A121" s="39"/>
      <c r="K121" s="39"/>
    </row>
    <row r="122" spans="1:11" ht="12" customHeight="1">
      <c r="A122" s="39"/>
      <c r="K122" s="39"/>
    </row>
    <row r="123" spans="1:11" ht="12" customHeight="1">
      <c r="A123" s="39"/>
      <c r="K123" s="39"/>
    </row>
    <row r="124" spans="1:11" ht="12" customHeight="1">
      <c r="A124" s="39"/>
      <c r="K124" s="39"/>
    </row>
    <row r="125" spans="1:11" ht="12" customHeight="1">
      <c r="A125" s="39"/>
      <c r="K125" s="39"/>
    </row>
    <row r="126" spans="1:11" ht="12" customHeight="1">
      <c r="A126" s="39"/>
      <c r="K126" s="39"/>
    </row>
    <row r="127" spans="1:11" ht="12" customHeight="1">
      <c r="A127" s="39"/>
      <c r="K127" s="39"/>
    </row>
    <row r="128" spans="1:11" ht="12" customHeight="1">
      <c r="A128" s="39"/>
      <c r="K128" s="39"/>
    </row>
    <row r="129" spans="4:15" s="39" customFormat="1" ht="12" customHeight="1">
      <c r="D129" s="51"/>
      <c r="E129" s="51"/>
      <c r="F129" s="51"/>
      <c r="J129" s="34"/>
      <c r="O129" s="38"/>
    </row>
    <row r="130" spans="4:15" s="39" customFormat="1" ht="12" customHeight="1">
      <c r="D130" s="51"/>
      <c r="E130" s="51"/>
      <c r="F130" s="51"/>
      <c r="J130" s="34"/>
      <c r="O130" s="38"/>
    </row>
    <row r="131" spans="4:15" s="39" customFormat="1" ht="12" customHeight="1">
      <c r="D131" s="51"/>
      <c r="E131" s="51"/>
      <c r="F131" s="51"/>
      <c r="J131" s="34"/>
      <c r="O131" s="38"/>
    </row>
    <row r="132" spans="4:15" s="39" customFormat="1" ht="12" customHeight="1">
      <c r="D132" s="51"/>
      <c r="E132" s="51"/>
      <c r="F132" s="51"/>
      <c r="J132" s="34"/>
      <c r="O132" s="38"/>
    </row>
    <row r="133" spans="4:15" s="39" customFormat="1" ht="12" customHeight="1">
      <c r="D133" s="51"/>
      <c r="E133" s="51"/>
      <c r="F133" s="51"/>
      <c r="J133" s="34"/>
      <c r="O133" s="38"/>
    </row>
    <row r="134" spans="4:15" s="39" customFormat="1" ht="12" customHeight="1">
      <c r="D134" s="51"/>
      <c r="E134" s="51"/>
      <c r="F134" s="51"/>
      <c r="J134" s="34"/>
      <c r="O134" s="38"/>
    </row>
    <row r="135" spans="4:15" s="39" customFormat="1" ht="12" customHeight="1">
      <c r="D135" s="51"/>
      <c r="E135" s="51"/>
      <c r="F135" s="51"/>
      <c r="J135" s="34"/>
      <c r="O135" s="38"/>
    </row>
    <row r="136" spans="4:15" s="39" customFormat="1" ht="12" customHeight="1">
      <c r="D136" s="51"/>
      <c r="E136" s="51"/>
      <c r="F136" s="51"/>
      <c r="J136" s="34"/>
      <c r="O136" s="38"/>
    </row>
    <row r="137" spans="4:15" s="39" customFormat="1" ht="12" customHeight="1">
      <c r="D137" s="51"/>
      <c r="E137" s="51"/>
      <c r="F137" s="51"/>
      <c r="J137" s="34"/>
      <c r="O137" s="38"/>
    </row>
    <row r="138" spans="4:15" s="39" customFormat="1" ht="12" customHeight="1">
      <c r="D138" s="51"/>
      <c r="E138" s="51"/>
      <c r="F138" s="51"/>
      <c r="J138" s="34"/>
      <c r="O138" s="38"/>
    </row>
    <row r="139" spans="4:15" s="39" customFormat="1" ht="12" customHeight="1">
      <c r="D139" s="51"/>
      <c r="E139" s="51"/>
      <c r="F139" s="51"/>
      <c r="J139" s="34"/>
      <c r="O139" s="38"/>
    </row>
    <row r="140" spans="4:15" s="39" customFormat="1" ht="12" customHeight="1">
      <c r="D140" s="51"/>
      <c r="E140" s="51"/>
      <c r="F140" s="51"/>
      <c r="J140" s="34"/>
      <c r="O140" s="38"/>
    </row>
    <row r="141" spans="4:15" s="39" customFormat="1" ht="12" customHeight="1">
      <c r="D141" s="51"/>
      <c r="E141" s="51"/>
      <c r="F141" s="51"/>
      <c r="J141" s="34"/>
      <c r="O141" s="38"/>
    </row>
    <row r="142" spans="4:15" s="39" customFormat="1" ht="12" customHeight="1">
      <c r="D142" s="51"/>
      <c r="E142" s="51"/>
      <c r="F142" s="51"/>
      <c r="J142" s="34"/>
      <c r="O142" s="38"/>
    </row>
    <row r="143" spans="4:15" s="39" customFormat="1" ht="12" customHeight="1">
      <c r="D143" s="51"/>
      <c r="E143" s="51"/>
      <c r="F143" s="51"/>
      <c r="J143" s="34"/>
      <c r="O143" s="38"/>
    </row>
    <row r="144" spans="4:15" s="39" customFormat="1" ht="12" customHeight="1">
      <c r="D144" s="51"/>
      <c r="E144" s="51"/>
      <c r="F144" s="51"/>
      <c r="J144" s="34"/>
      <c r="O144" s="38"/>
    </row>
    <row r="145" spans="4:15" s="39" customFormat="1" ht="12" customHeight="1">
      <c r="D145" s="51"/>
      <c r="E145" s="51"/>
      <c r="F145" s="51"/>
      <c r="J145" s="34"/>
      <c r="O145" s="38"/>
    </row>
    <row r="146" spans="4:15" s="39" customFormat="1" ht="12" customHeight="1">
      <c r="D146" s="51"/>
      <c r="E146" s="51"/>
      <c r="F146" s="51"/>
      <c r="J146" s="34"/>
      <c r="O146" s="38"/>
    </row>
    <row r="147" spans="4:15" s="39" customFormat="1" ht="12" customHeight="1">
      <c r="D147" s="51"/>
      <c r="E147" s="51"/>
      <c r="F147" s="51"/>
      <c r="J147" s="34"/>
      <c r="O147" s="38"/>
    </row>
    <row r="148" spans="4:15" s="39" customFormat="1" ht="12" customHeight="1">
      <c r="D148" s="51"/>
      <c r="E148" s="51"/>
      <c r="F148" s="51"/>
      <c r="J148" s="34"/>
      <c r="O148" s="38"/>
    </row>
    <row r="149" spans="4:15" s="39" customFormat="1" ht="12" customHeight="1">
      <c r="D149" s="51"/>
      <c r="E149" s="51"/>
      <c r="F149" s="51"/>
      <c r="J149" s="34"/>
      <c r="O149" s="38"/>
    </row>
    <row r="150" spans="4:15" s="39" customFormat="1" ht="12" customHeight="1">
      <c r="D150" s="51"/>
      <c r="E150" s="51"/>
      <c r="F150" s="51"/>
      <c r="J150" s="34"/>
      <c r="O150" s="38"/>
    </row>
    <row r="151" spans="4:15" s="39" customFormat="1" ht="12" customHeight="1">
      <c r="D151" s="51"/>
      <c r="E151" s="51"/>
      <c r="F151" s="51"/>
      <c r="J151" s="34"/>
      <c r="O151" s="38"/>
    </row>
    <row r="152" spans="4:15" s="39" customFormat="1" ht="12" customHeight="1">
      <c r="D152" s="51"/>
      <c r="E152" s="51"/>
      <c r="F152" s="51"/>
      <c r="J152" s="34"/>
      <c r="O152" s="38"/>
    </row>
    <row r="153" spans="4:15" s="39" customFormat="1" ht="12" customHeight="1">
      <c r="D153" s="51"/>
      <c r="E153" s="51"/>
      <c r="F153" s="51"/>
      <c r="J153" s="34"/>
      <c r="O153" s="38"/>
    </row>
    <row r="154" spans="4:15" s="39" customFormat="1" ht="12" customHeight="1">
      <c r="D154" s="51"/>
      <c r="E154" s="51"/>
      <c r="F154" s="51"/>
      <c r="J154" s="34"/>
      <c r="O154" s="38"/>
    </row>
    <row r="155" spans="4:15" s="39" customFormat="1" ht="12" customHeight="1">
      <c r="D155" s="51"/>
      <c r="E155" s="51"/>
      <c r="F155" s="51"/>
      <c r="J155" s="34"/>
      <c r="O155" s="38"/>
    </row>
    <row r="156" spans="4:15" s="39" customFormat="1" ht="12" customHeight="1">
      <c r="D156" s="51"/>
      <c r="E156" s="51"/>
      <c r="F156" s="51"/>
      <c r="J156" s="34"/>
      <c r="O156" s="38"/>
    </row>
    <row r="157" spans="4:15" s="39" customFormat="1" ht="12" customHeight="1">
      <c r="D157" s="51"/>
      <c r="E157" s="51"/>
      <c r="F157" s="51"/>
      <c r="J157" s="34"/>
      <c r="O157" s="38"/>
    </row>
    <row r="158" spans="4:15" s="39" customFormat="1" ht="12" customHeight="1">
      <c r="D158" s="51"/>
      <c r="E158" s="51"/>
      <c r="F158" s="51"/>
      <c r="J158" s="34"/>
      <c r="O158" s="38"/>
    </row>
    <row r="159" spans="4:15" s="39" customFormat="1" ht="12" customHeight="1">
      <c r="D159" s="51"/>
      <c r="E159" s="51"/>
      <c r="F159" s="51"/>
      <c r="J159" s="34"/>
      <c r="O159" s="38"/>
    </row>
    <row r="160" spans="4:15" s="39" customFormat="1" ht="12" customHeight="1">
      <c r="D160" s="51"/>
      <c r="E160" s="51"/>
      <c r="F160" s="51"/>
      <c r="J160" s="34"/>
      <c r="O160" s="38"/>
    </row>
    <row r="161" spans="4:15" s="39" customFormat="1" ht="12" customHeight="1">
      <c r="D161" s="51"/>
      <c r="E161" s="51"/>
      <c r="F161" s="51"/>
      <c r="J161" s="34"/>
      <c r="O161" s="38"/>
    </row>
    <row r="162" spans="4:15" s="39" customFormat="1" ht="12" customHeight="1">
      <c r="D162" s="51"/>
      <c r="E162" s="51"/>
      <c r="F162" s="51"/>
      <c r="J162" s="34"/>
      <c r="O162" s="38"/>
    </row>
    <row r="163" spans="4:15" s="39" customFormat="1" ht="12" customHeight="1">
      <c r="D163" s="51"/>
      <c r="E163" s="51"/>
      <c r="F163" s="51"/>
      <c r="J163" s="34"/>
      <c r="O163" s="38"/>
    </row>
    <row r="164" spans="4:15" s="39" customFormat="1" ht="12" customHeight="1">
      <c r="D164" s="51"/>
      <c r="E164" s="51"/>
      <c r="F164" s="51"/>
      <c r="J164" s="34"/>
      <c r="O164" s="38"/>
    </row>
    <row r="165" spans="4:15" s="39" customFormat="1" ht="12" customHeight="1">
      <c r="D165" s="51"/>
      <c r="E165" s="51"/>
      <c r="F165" s="51"/>
      <c r="J165" s="34"/>
      <c r="O165" s="38"/>
    </row>
    <row r="166" spans="4:15" s="39" customFormat="1" ht="12" customHeight="1">
      <c r="D166" s="51"/>
      <c r="E166" s="51"/>
      <c r="F166" s="51"/>
      <c r="J166" s="34"/>
      <c r="O166" s="38"/>
    </row>
    <row r="167" spans="4:15" s="39" customFormat="1" ht="12" customHeight="1">
      <c r="D167" s="51"/>
      <c r="E167" s="51"/>
      <c r="F167" s="51"/>
      <c r="J167" s="34"/>
      <c r="O167" s="38"/>
    </row>
    <row r="168" spans="4:15" s="39" customFormat="1" ht="12" customHeight="1">
      <c r="D168" s="51"/>
      <c r="E168" s="51"/>
      <c r="F168" s="51"/>
      <c r="J168" s="34"/>
      <c r="O168" s="38"/>
    </row>
    <row r="169" spans="4:15" s="39" customFormat="1" ht="12" customHeight="1">
      <c r="D169" s="51"/>
      <c r="E169" s="51"/>
      <c r="F169" s="51"/>
      <c r="J169" s="34"/>
      <c r="O169" s="38"/>
    </row>
    <row r="170" spans="4:15" s="39" customFormat="1" ht="12" customHeight="1">
      <c r="D170" s="51"/>
      <c r="E170" s="51"/>
      <c r="F170" s="51"/>
      <c r="J170" s="34"/>
      <c r="O170" s="38"/>
    </row>
    <row r="171" spans="4:15" s="39" customFormat="1" ht="12" customHeight="1">
      <c r="D171" s="51"/>
      <c r="E171" s="51"/>
      <c r="F171" s="51"/>
      <c r="J171" s="34"/>
      <c r="O171" s="38"/>
    </row>
    <row r="172" spans="4:15" s="39" customFormat="1" ht="12" customHeight="1">
      <c r="D172" s="51"/>
      <c r="E172" s="51"/>
      <c r="F172" s="51"/>
      <c r="J172" s="34"/>
      <c r="O172" s="38"/>
    </row>
    <row r="173" spans="4:15" s="39" customFormat="1" ht="12" customHeight="1">
      <c r="D173" s="51"/>
      <c r="E173" s="51"/>
      <c r="F173" s="51"/>
      <c r="J173" s="34"/>
      <c r="O173" s="38"/>
    </row>
    <row r="174" spans="4:15" s="39" customFormat="1" ht="12" customHeight="1">
      <c r="D174" s="51"/>
      <c r="E174" s="51"/>
      <c r="F174" s="51"/>
      <c r="J174" s="34"/>
      <c r="O174" s="38"/>
    </row>
    <row r="175" spans="4:15" s="39" customFormat="1" ht="12" customHeight="1">
      <c r="D175" s="51"/>
      <c r="E175" s="51"/>
      <c r="F175" s="51"/>
      <c r="J175" s="34"/>
      <c r="O175" s="38"/>
    </row>
    <row r="176" spans="4:15" s="39" customFormat="1" ht="12" customHeight="1">
      <c r="D176" s="51"/>
      <c r="E176" s="51"/>
      <c r="F176" s="51"/>
      <c r="J176" s="34"/>
      <c r="O176" s="38"/>
    </row>
    <row r="177" spans="4:15" s="39" customFormat="1" ht="12" customHeight="1">
      <c r="D177" s="51"/>
      <c r="E177" s="51"/>
      <c r="F177" s="51"/>
      <c r="J177" s="34"/>
      <c r="O177" s="38"/>
    </row>
    <row r="178" spans="4:15" s="39" customFormat="1" ht="12" customHeight="1">
      <c r="D178" s="51"/>
      <c r="E178" s="51"/>
      <c r="F178" s="51"/>
      <c r="J178" s="34"/>
      <c r="O178" s="38"/>
    </row>
    <row r="179" spans="4:15" s="39" customFormat="1" ht="12" customHeight="1">
      <c r="D179" s="51"/>
      <c r="E179" s="51"/>
      <c r="F179" s="51"/>
      <c r="J179" s="34"/>
      <c r="O179" s="38"/>
    </row>
    <row r="180" spans="4:15" s="39" customFormat="1" ht="12" customHeight="1">
      <c r="D180" s="51"/>
      <c r="E180" s="51"/>
      <c r="F180" s="51"/>
      <c r="J180" s="34"/>
      <c r="O180" s="38"/>
    </row>
    <row r="181" spans="4:15" s="39" customFormat="1" ht="12" customHeight="1">
      <c r="D181" s="51"/>
      <c r="E181" s="51"/>
      <c r="F181" s="51"/>
      <c r="J181" s="34"/>
      <c r="O181" s="38"/>
    </row>
    <row r="182" spans="4:15" s="39" customFormat="1" ht="12" customHeight="1">
      <c r="D182" s="51"/>
      <c r="E182" s="51"/>
      <c r="F182" s="51"/>
      <c r="J182" s="34"/>
      <c r="O182" s="38"/>
    </row>
    <row r="183" spans="4:15" s="39" customFormat="1" ht="12" customHeight="1">
      <c r="D183" s="51"/>
      <c r="E183" s="51"/>
      <c r="F183" s="51"/>
      <c r="J183" s="34"/>
      <c r="O183" s="38"/>
    </row>
    <row r="184" spans="4:15" s="39" customFormat="1" ht="12" customHeight="1">
      <c r="D184" s="51"/>
      <c r="E184" s="51"/>
      <c r="F184" s="51"/>
      <c r="J184" s="34"/>
      <c r="O184" s="38"/>
    </row>
    <row r="185" spans="4:15" s="39" customFormat="1" ht="12" customHeight="1">
      <c r="D185" s="51"/>
      <c r="E185" s="51"/>
      <c r="F185" s="51"/>
      <c r="J185" s="34"/>
      <c r="O185" s="38"/>
    </row>
    <row r="186" spans="4:15" s="39" customFormat="1" ht="12" customHeight="1">
      <c r="D186" s="51"/>
      <c r="E186" s="51"/>
      <c r="F186" s="51"/>
      <c r="J186" s="34"/>
      <c r="O186" s="38"/>
    </row>
    <row r="187" spans="4:15" s="39" customFormat="1" ht="12" customHeight="1">
      <c r="D187" s="51"/>
      <c r="E187" s="51"/>
      <c r="F187" s="51"/>
      <c r="J187" s="34"/>
      <c r="O187" s="38"/>
    </row>
    <row r="188" spans="4:15" s="39" customFormat="1" ht="12" customHeight="1">
      <c r="D188" s="51"/>
      <c r="E188" s="51"/>
      <c r="F188" s="51"/>
      <c r="J188" s="34"/>
      <c r="O188" s="38"/>
    </row>
    <row r="189" spans="4:15" s="39" customFormat="1" ht="12" customHeight="1">
      <c r="D189" s="51"/>
      <c r="E189" s="51"/>
      <c r="F189" s="51"/>
      <c r="J189" s="34"/>
      <c r="O189" s="38"/>
    </row>
    <row r="190" spans="4:15" s="39" customFormat="1" ht="12" customHeight="1">
      <c r="D190" s="51"/>
      <c r="E190" s="51"/>
      <c r="F190" s="51"/>
      <c r="J190" s="34"/>
      <c r="O190" s="38"/>
    </row>
    <row r="191" spans="4:15" s="39" customFormat="1" ht="12" customHeight="1">
      <c r="D191" s="51"/>
      <c r="E191" s="51"/>
      <c r="F191" s="51"/>
      <c r="J191" s="34"/>
      <c r="O191" s="38"/>
    </row>
    <row r="192" spans="4:15" s="39" customFormat="1" ht="12" customHeight="1">
      <c r="D192" s="51"/>
      <c r="E192" s="51"/>
      <c r="F192" s="51"/>
      <c r="J192" s="34"/>
      <c r="O192" s="38"/>
    </row>
    <row r="193" spans="4:15" s="39" customFormat="1" ht="12" customHeight="1">
      <c r="D193" s="51"/>
      <c r="E193" s="51"/>
      <c r="F193" s="51"/>
      <c r="J193" s="34"/>
      <c r="O193" s="38"/>
    </row>
    <row r="194" spans="4:15" s="39" customFormat="1" ht="12" customHeight="1">
      <c r="D194" s="51"/>
      <c r="E194" s="51"/>
      <c r="F194" s="51"/>
      <c r="J194" s="34"/>
      <c r="O194" s="38"/>
    </row>
    <row r="195" spans="4:15" s="39" customFormat="1" ht="12" customHeight="1">
      <c r="D195" s="51"/>
      <c r="E195" s="51"/>
      <c r="F195" s="51"/>
      <c r="J195" s="34"/>
      <c r="O195" s="38"/>
    </row>
    <row r="196" spans="4:15" s="39" customFormat="1" ht="12" customHeight="1">
      <c r="D196" s="51"/>
      <c r="E196" s="51"/>
      <c r="F196" s="51"/>
      <c r="J196" s="34"/>
      <c r="O196" s="38"/>
    </row>
    <row r="197" spans="4:15" s="39" customFormat="1" ht="12" customHeight="1">
      <c r="D197" s="51"/>
      <c r="E197" s="51"/>
      <c r="F197" s="51"/>
      <c r="J197" s="34"/>
      <c r="O197" s="38"/>
    </row>
    <row r="198" spans="4:15" s="39" customFormat="1" ht="12" customHeight="1">
      <c r="D198" s="51"/>
      <c r="E198" s="51"/>
      <c r="F198" s="51"/>
      <c r="J198" s="34"/>
      <c r="O198" s="38"/>
    </row>
    <row r="199" spans="4:15" s="39" customFormat="1" ht="12" customHeight="1">
      <c r="D199" s="51"/>
      <c r="E199" s="51"/>
      <c r="F199" s="51"/>
      <c r="J199" s="34"/>
      <c r="O199" s="38"/>
    </row>
    <row r="200" spans="4:15" s="39" customFormat="1" ht="12" customHeight="1">
      <c r="D200" s="51"/>
      <c r="E200" s="51"/>
      <c r="F200" s="51"/>
      <c r="J200" s="34"/>
      <c r="O200" s="38"/>
    </row>
    <row r="201" spans="4:15" s="39" customFormat="1" ht="12" customHeight="1">
      <c r="D201" s="51"/>
      <c r="E201" s="51"/>
      <c r="F201" s="51"/>
      <c r="J201" s="34"/>
      <c r="O201" s="38"/>
    </row>
    <row r="202" spans="4:15" s="39" customFormat="1" ht="12" customHeight="1">
      <c r="D202" s="51"/>
      <c r="E202" s="51"/>
      <c r="F202" s="51"/>
      <c r="J202" s="34"/>
      <c r="O202" s="38"/>
    </row>
    <row r="203" spans="4:15" s="39" customFormat="1" ht="12" customHeight="1">
      <c r="D203" s="51"/>
      <c r="E203" s="51"/>
      <c r="F203" s="51"/>
      <c r="J203" s="34"/>
      <c r="O203" s="38"/>
    </row>
    <row r="204" spans="4:15" s="39" customFormat="1" ht="12" customHeight="1">
      <c r="D204" s="51"/>
      <c r="E204" s="51"/>
      <c r="F204" s="51"/>
      <c r="J204" s="34"/>
      <c r="O204" s="38"/>
    </row>
    <row r="205" spans="4:15" s="39" customFormat="1" ht="12" customHeight="1">
      <c r="D205" s="51"/>
      <c r="E205" s="51"/>
      <c r="F205" s="51"/>
      <c r="J205" s="34"/>
      <c r="O205" s="38"/>
    </row>
    <row r="206" spans="4:15" s="39" customFormat="1" ht="12" customHeight="1">
      <c r="D206" s="51"/>
      <c r="E206" s="51"/>
      <c r="F206" s="51"/>
      <c r="J206" s="34"/>
      <c r="O206" s="38"/>
    </row>
    <row r="207" spans="4:15" s="39" customFormat="1" ht="12" customHeight="1">
      <c r="D207" s="51"/>
      <c r="E207" s="51"/>
      <c r="F207" s="51"/>
      <c r="J207" s="34"/>
      <c r="O207" s="38"/>
    </row>
    <row r="208" spans="4:15" s="39" customFormat="1" ht="12" customHeight="1">
      <c r="D208" s="51"/>
      <c r="E208" s="51"/>
      <c r="F208" s="51"/>
      <c r="J208" s="34"/>
      <c r="O208" s="38"/>
    </row>
    <row r="209" spans="4:15" s="39" customFormat="1" ht="12" customHeight="1">
      <c r="D209" s="51"/>
      <c r="E209" s="51"/>
      <c r="F209" s="51"/>
      <c r="J209" s="34"/>
      <c r="O209" s="38"/>
    </row>
    <row r="210" spans="4:15" s="39" customFormat="1" ht="12" customHeight="1">
      <c r="D210" s="51"/>
      <c r="E210" s="51"/>
      <c r="F210" s="51"/>
      <c r="J210" s="34"/>
      <c r="O210" s="38"/>
    </row>
    <row r="211" spans="4:15" s="39" customFormat="1" ht="12" customHeight="1">
      <c r="D211" s="51"/>
      <c r="E211" s="51"/>
      <c r="F211" s="51"/>
      <c r="J211" s="34"/>
      <c r="O211" s="38"/>
    </row>
    <row r="212" spans="4:15" s="39" customFormat="1" ht="12" customHeight="1">
      <c r="D212" s="51"/>
      <c r="E212" s="51"/>
      <c r="F212" s="51"/>
      <c r="J212" s="34"/>
      <c r="O212" s="38"/>
    </row>
    <row r="213" spans="4:15" s="39" customFormat="1" ht="12" customHeight="1">
      <c r="D213" s="51"/>
      <c r="E213" s="51"/>
      <c r="F213" s="51"/>
      <c r="J213" s="34"/>
      <c r="O213" s="38"/>
    </row>
    <row r="214" spans="4:15" s="39" customFormat="1" ht="12" customHeight="1">
      <c r="D214" s="51"/>
      <c r="E214" s="51"/>
      <c r="F214" s="51"/>
      <c r="J214" s="34"/>
      <c r="O214" s="38"/>
    </row>
    <row r="215" spans="4:15" s="39" customFormat="1" ht="12" customHeight="1">
      <c r="D215" s="51"/>
      <c r="E215" s="51"/>
      <c r="F215" s="51"/>
      <c r="J215" s="34"/>
      <c r="O215" s="38"/>
    </row>
    <row r="216" spans="4:15" s="39" customFormat="1" ht="12" customHeight="1">
      <c r="D216" s="51"/>
      <c r="E216" s="51"/>
      <c r="F216" s="51"/>
      <c r="J216" s="34"/>
      <c r="O216" s="38"/>
    </row>
    <row r="217" spans="4:15" s="39" customFormat="1" ht="12" customHeight="1">
      <c r="D217" s="51"/>
      <c r="E217" s="51"/>
      <c r="F217" s="51"/>
      <c r="J217" s="34"/>
      <c r="O217" s="38"/>
    </row>
    <row r="218" spans="4:15" s="39" customFormat="1" ht="12" customHeight="1">
      <c r="D218" s="51"/>
      <c r="E218" s="51"/>
      <c r="F218" s="51"/>
      <c r="J218" s="34"/>
      <c r="O218" s="38"/>
    </row>
    <row r="219" spans="4:15" s="39" customFormat="1" ht="12" customHeight="1">
      <c r="D219" s="51"/>
      <c r="E219" s="51"/>
      <c r="F219" s="51"/>
      <c r="J219" s="34"/>
      <c r="O219" s="38"/>
    </row>
    <row r="220" spans="4:15" s="39" customFormat="1" ht="12" customHeight="1">
      <c r="D220" s="51"/>
      <c r="E220" s="51"/>
      <c r="F220" s="51"/>
      <c r="J220" s="34"/>
      <c r="O220" s="38"/>
    </row>
    <row r="221" spans="4:15" s="39" customFormat="1" ht="12" customHeight="1">
      <c r="D221" s="51"/>
      <c r="E221" s="51"/>
      <c r="F221" s="51"/>
      <c r="J221" s="34"/>
      <c r="O221" s="38"/>
    </row>
    <row r="222" spans="4:15" s="39" customFormat="1" ht="12" customHeight="1">
      <c r="D222" s="51"/>
      <c r="E222" s="51"/>
      <c r="F222" s="51"/>
      <c r="J222" s="34"/>
      <c r="O222" s="38"/>
    </row>
    <row r="223" spans="4:15" s="39" customFormat="1" ht="12" customHeight="1">
      <c r="D223" s="51"/>
      <c r="E223" s="51"/>
      <c r="F223" s="51"/>
      <c r="J223" s="34"/>
      <c r="O223" s="38"/>
    </row>
    <row r="224" spans="4:15" s="39" customFormat="1" ht="12" customHeight="1">
      <c r="D224" s="51"/>
      <c r="E224" s="51"/>
      <c r="F224" s="51"/>
      <c r="J224" s="34"/>
      <c r="O224" s="38"/>
    </row>
    <row r="225" spans="4:15" s="39" customFormat="1" ht="12" customHeight="1">
      <c r="D225" s="51"/>
      <c r="E225" s="51"/>
      <c r="F225" s="51"/>
      <c r="J225" s="34"/>
      <c r="O225" s="38"/>
    </row>
    <row r="226" spans="4:15" s="39" customFormat="1" ht="12" customHeight="1">
      <c r="D226" s="51"/>
      <c r="E226" s="51"/>
      <c r="F226" s="51"/>
      <c r="J226" s="34"/>
      <c r="O226" s="38"/>
    </row>
    <row r="227" spans="4:15" s="39" customFormat="1" ht="12" customHeight="1">
      <c r="D227" s="51"/>
      <c r="E227" s="51"/>
      <c r="F227" s="51"/>
      <c r="J227" s="34"/>
      <c r="O227" s="38"/>
    </row>
    <row r="228" spans="4:15" s="39" customFormat="1" ht="12" customHeight="1">
      <c r="D228" s="51"/>
      <c r="E228" s="51"/>
      <c r="F228" s="51"/>
      <c r="J228" s="34"/>
      <c r="O228" s="38"/>
    </row>
    <row r="229" spans="4:15" s="39" customFormat="1" ht="12" customHeight="1">
      <c r="D229" s="51"/>
      <c r="E229" s="51"/>
      <c r="F229" s="51"/>
      <c r="J229" s="34"/>
      <c r="O229" s="38"/>
    </row>
    <row r="230" spans="4:15" s="39" customFormat="1" ht="12" customHeight="1">
      <c r="D230" s="51"/>
      <c r="E230" s="51"/>
      <c r="F230" s="51"/>
      <c r="J230" s="34"/>
      <c r="O230" s="38"/>
    </row>
    <row r="231" spans="4:15" s="39" customFormat="1" ht="12" customHeight="1">
      <c r="D231" s="51"/>
      <c r="E231" s="51"/>
      <c r="F231" s="51"/>
      <c r="J231" s="34"/>
      <c r="O231" s="38"/>
    </row>
    <row r="232" spans="4:15" s="39" customFormat="1" ht="12" customHeight="1">
      <c r="D232" s="51"/>
      <c r="E232" s="51"/>
      <c r="F232" s="51"/>
      <c r="J232" s="34"/>
      <c r="O232" s="38"/>
    </row>
    <row r="233" spans="4:15" s="39" customFormat="1" ht="12" customHeight="1">
      <c r="D233" s="51"/>
      <c r="E233" s="51"/>
      <c r="F233" s="51"/>
      <c r="J233" s="34"/>
      <c r="O233" s="38"/>
    </row>
    <row r="234" spans="4:15" s="39" customFormat="1" ht="12" customHeight="1">
      <c r="D234" s="51"/>
      <c r="E234" s="51"/>
      <c r="F234" s="51"/>
      <c r="J234" s="34"/>
      <c r="O234" s="38"/>
    </row>
    <row r="235" spans="4:15" s="39" customFormat="1" ht="12" customHeight="1">
      <c r="D235" s="51"/>
      <c r="E235" s="51"/>
      <c r="F235" s="51"/>
      <c r="J235" s="34"/>
      <c r="O235" s="38"/>
    </row>
    <row r="236" spans="4:15" s="39" customFormat="1" ht="12" customHeight="1">
      <c r="D236" s="51"/>
      <c r="E236" s="51"/>
      <c r="F236" s="51"/>
      <c r="J236" s="34"/>
      <c r="O236" s="38"/>
    </row>
    <row r="237" spans="4:15" s="39" customFormat="1" ht="12" customHeight="1">
      <c r="D237" s="51"/>
      <c r="E237" s="51"/>
      <c r="F237" s="51"/>
      <c r="J237" s="34"/>
      <c r="O237" s="38"/>
    </row>
    <row r="238" spans="4:15" s="39" customFormat="1" ht="12" customHeight="1">
      <c r="D238" s="51"/>
      <c r="E238" s="51"/>
      <c r="F238" s="51"/>
      <c r="J238" s="34"/>
      <c r="O238" s="38"/>
    </row>
    <row r="239" spans="4:15" s="39" customFormat="1" ht="12" customHeight="1">
      <c r="D239" s="51"/>
      <c r="E239" s="51"/>
      <c r="F239" s="51"/>
      <c r="J239" s="34"/>
      <c r="O239" s="38"/>
    </row>
    <row r="240" spans="4:15" s="39" customFormat="1" ht="12" customHeight="1">
      <c r="D240" s="51"/>
      <c r="E240" s="51"/>
      <c r="F240" s="51"/>
      <c r="J240" s="34"/>
      <c r="O240" s="38"/>
    </row>
    <row r="241" spans="4:15" s="39" customFormat="1" ht="12" customHeight="1">
      <c r="D241" s="51"/>
      <c r="E241" s="51"/>
      <c r="F241" s="51"/>
      <c r="J241" s="34"/>
      <c r="O241" s="38"/>
    </row>
    <row r="242" spans="4:15" s="39" customFormat="1" ht="12" customHeight="1">
      <c r="D242" s="51"/>
      <c r="E242" s="51"/>
      <c r="F242" s="51"/>
      <c r="J242" s="34"/>
      <c r="O242" s="38"/>
    </row>
    <row r="243" spans="4:15" s="39" customFormat="1" ht="12" customHeight="1">
      <c r="D243" s="51"/>
      <c r="E243" s="51"/>
      <c r="F243" s="51"/>
      <c r="J243" s="34"/>
      <c r="O243" s="38"/>
    </row>
    <row r="244" spans="4:15" s="39" customFormat="1" ht="12" customHeight="1">
      <c r="D244" s="51"/>
      <c r="E244" s="51"/>
      <c r="F244" s="51"/>
      <c r="J244" s="34"/>
      <c r="O244" s="38"/>
    </row>
    <row r="245" spans="4:15" s="39" customFormat="1" ht="12" customHeight="1">
      <c r="D245" s="51"/>
      <c r="E245" s="51"/>
      <c r="F245" s="51"/>
      <c r="J245" s="34"/>
      <c r="O245" s="38"/>
    </row>
    <row r="246" spans="4:15" s="39" customFormat="1" ht="12" customHeight="1">
      <c r="D246" s="51"/>
      <c r="E246" s="51"/>
      <c r="F246" s="51"/>
      <c r="J246" s="34"/>
      <c r="O246" s="38"/>
    </row>
    <row r="247" spans="4:15" s="39" customFormat="1" ht="12" customHeight="1">
      <c r="D247" s="51"/>
      <c r="E247" s="51"/>
      <c r="F247" s="51"/>
      <c r="J247" s="34"/>
      <c r="O247" s="38"/>
    </row>
    <row r="248" spans="4:15" s="39" customFormat="1" ht="12" customHeight="1">
      <c r="D248" s="51"/>
      <c r="E248" s="51"/>
      <c r="F248" s="51"/>
      <c r="J248" s="34"/>
      <c r="O248" s="38"/>
    </row>
    <row r="249" spans="4:15" s="39" customFormat="1" ht="12" customHeight="1">
      <c r="D249" s="51"/>
      <c r="E249" s="51"/>
      <c r="F249" s="51"/>
      <c r="J249" s="34"/>
      <c r="O249" s="38"/>
    </row>
    <row r="250" spans="4:15" s="39" customFormat="1" ht="12" customHeight="1">
      <c r="D250" s="51"/>
      <c r="E250" s="51"/>
      <c r="F250" s="51"/>
      <c r="J250" s="34"/>
      <c r="O250" s="38"/>
    </row>
    <row r="251" spans="4:15" s="39" customFormat="1" ht="12" customHeight="1">
      <c r="D251" s="51"/>
      <c r="E251" s="51"/>
      <c r="F251" s="51"/>
      <c r="J251" s="34"/>
      <c r="O251" s="38"/>
    </row>
    <row r="252" spans="4:15" s="39" customFormat="1" ht="12" customHeight="1">
      <c r="D252" s="51"/>
      <c r="E252" s="51"/>
      <c r="F252" s="51"/>
      <c r="J252" s="34"/>
      <c r="O252" s="38"/>
    </row>
    <row r="253" spans="4:15" s="39" customFormat="1" ht="12" customHeight="1">
      <c r="D253" s="51"/>
      <c r="E253" s="51"/>
      <c r="F253" s="51"/>
      <c r="J253" s="34"/>
      <c r="O253" s="38"/>
    </row>
    <row r="254" spans="4:15" s="39" customFormat="1" ht="12" customHeight="1">
      <c r="D254" s="51"/>
      <c r="E254" s="51"/>
      <c r="F254" s="51"/>
      <c r="J254" s="34"/>
      <c r="O254" s="38"/>
    </row>
    <row r="255" spans="4:15" s="39" customFormat="1" ht="12" customHeight="1">
      <c r="D255" s="51"/>
      <c r="E255" s="51"/>
      <c r="F255" s="51"/>
      <c r="J255" s="34"/>
      <c r="O255" s="38"/>
    </row>
    <row r="256" spans="4:15" s="39" customFormat="1" ht="12" customHeight="1">
      <c r="D256" s="51"/>
      <c r="E256" s="51"/>
      <c r="F256" s="51"/>
      <c r="J256" s="34"/>
      <c r="O256" s="38"/>
    </row>
    <row r="257" spans="4:15" s="39" customFormat="1" ht="12" customHeight="1">
      <c r="D257" s="51"/>
      <c r="E257" s="51"/>
      <c r="F257" s="51"/>
      <c r="J257" s="34"/>
      <c r="O257" s="38"/>
    </row>
    <row r="258" spans="4:15" s="39" customFormat="1" ht="12" customHeight="1">
      <c r="D258" s="51"/>
      <c r="E258" s="51"/>
      <c r="F258" s="51"/>
      <c r="J258" s="34"/>
      <c r="O258" s="38"/>
    </row>
    <row r="259" spans="4:15" s="39" customFormat="1" ht="12" customHeight="1">
      <c r="D259" s="51"/>
      <c r="E259" s="51"/>
      <c r="F259" s="51"/>
      <c r="J259" s="34"/>
      <c r="O259" s="38"/>
    </row>
    <row r="260" spans="4:15" s="39" customFormat="1" ht="12" customHeight="1">
      <c r="D260" s="51"/>
      <c r="E260" s="51"/>
      <c r="F260" s="51"/>
      <c r="J260" s="34"/>
      <c r="O260" s="38"/>
    </row>
    <row r="261" spans="4:15" s="39" customFormat="1" ht="12" customHeight="1">
      <c r="D261" s="51"/>
      <c r="E261" s="51"/>
      <c r="F261" s="51"/>
      <c r="J261" s="34"/>
      <c r="O261" s="38"/>
    </row>
    <row r="262" spans="4:15" s="39" customFormat="1" ht="12" customHeight="1">
      <c r="D262" s="51"/>
      <c r="E262" s="51"/>
      <c r="F262" s="51"/>
      <c r="J262" s="34"/>
      <c r="O262" s="38"/>
    </row>
    <row r="263" spans="4:15" s="39" customFormat="1" ht="12" customHeight="1">
      <c r="D263" s="51"/>
      <c r="E263" s="51"/>
      <c r="F263" s="51"/>
      <c r="J263" s="34"/>
      <c r="O263" s="38"/>
    </row>
    <row r="264" spans="4:15" s="39" customFormat="1" ht="12" customHeight="1">
      <c r="D264" s="51"/>
      <c r="E264" s="51"/>
      <c r="F264" s="51"/>
      <c r="J264" s="34"/>
      <c r="O264" s="38"/>
    </row>
    <row r="265" spans="4:15" s="39" customFormat="1" ht="12" customHeight="1">
      <c r="D265" s="51"/>
      <c r="E265" s="51"/>
      <c r="F265" s="51"/>
      <c r="J265" s="34"/>
      <c r="O265" s="38"/>
    </row>
    <row r="266" spans="4:15" s="39" customFormat="1" ht="12" customHeight="1">
      <c r="D266" s="51"/>
      <c r="E266" s="51"/>
      <c r="F266" s="51"/>
      <c r="J266" s="34"/>
      <c r="O266" s="38"/>
    </row>
    <row r="267" spans="4:15" s="39" customFormat="1" ht="12" customHeight="1">
      <c r="D267" s="51"/>
      <c r="E267" s="51"/>
      <c r="F267" s="51"/>
      <c r="J267" s="34"/>
      <c r="O267" s="38"/>
    </row>
    <row r="268" spans="4:15" s="39" customFormat="1" ht="12" customHeight="1">
      <c r="D268" s="51"/>
      <c r="E268" s="51"/>
      <c r="F268" s="51"/>
      <c r="J268" s="34"/>
      <c r="O268" s="38"/>
    </row>
    <row r="269" spans="4:15" s="39" customFormat="1" ht="12" customHeight="1">
      <c r="D269" s="51"/>
      <c r="E269" s="51"/>
      <c r="F269" s="51"/>
      <c r="J269" s="34"/>
      <c r="O269" s="38"/>
    </row>
    <row r="270" spans="4:15" s="39" customFormat="1" ht="12" customHeight="1">
      <c r="D270" s="51"/>
      <c r="E270" s="51"/>
      <c r="F270" s="51"/>
      <c r="J270" s="34"/>
      <c r="O270" s="38"/>
    </row>
    <row r="271" spans="4:15" s="39" customFormat="1" ht="12" customHeight="1">
      <c r="D271" s="51"/>
      <c r="E271" s="51"/>
      <c r="F271" s="51"/>
      <c r="J271" s="34"/>
      <c r="O271" s="38"/>
    </row>
    <row r="272" spans="4:15" s="39" customFormat="1" ht="12" customHeight="1">
      <c r="D272" s="51"/>
      <c r="E272" s="51"/>
      <c r="F272" s="51"/>
      <c r="J272" s="34"/>
      <c r="O272" s="38"/>
    </row>
    <row r="273" spans="4:15" s="39" customFormat="1" ht="12" customHeight="1">
      <c r="D273" s="51"/>
      <c r="E273" s="51"/>
      <c r="F273" s="51"/>
      <c r="J273" s="34"/>
      <c r="O273" s="38"/>
    </row>
    <row r="274" spans="4:15" s="39" customFormat="1" ht="12" customHeight="1">
      <c r="D274" s="51"/>
      <c r="E274" s="51"/>
      <c r="F274" s="51"/>
      <c r="J274" s="34"/>
      <c r="O274" s="38"/>
    </row>
    <row r="275" spans="4:15" s="39" customFormat="1" ht="12" customHeight="1">
      <c r="D275" s="51"/>
      <c r="E275" s="51"/>
      <c r="F275" s="51"/>
      <c r="J275" s="34"/>
      <c r="O275" s="38"/>
    </row>
    <row r="276" spans="4:15" s="39" customFormat="1" ht="12" customHeight="1">
      <c r="D276" s="51"/>
      <c r="E276" s="51"/>
      <c r="F276" s="51"/>
      <c r="J276" s="34"/>
      <c r="O276" s="38"/>
    </row>
    <row r="277" spans="4:15" s="39" customFormat="1" ht="12" customHeight="1">
      <c r="D277" s="51"/>
      <c r="E277" s="51"/>
      <c r="F277" s="51"/>
      <c r="J277" s="34"/>
      <c r="O277" s="38"/>
    </row>
    <row r="278" spans="4:15" s="39" customFormat="1" ht="12" customHeight="1">
      <c r="D278" s="51"/>
      <c r="E278" s="51"/>
      <c r="F278" s="51"/>
      <c r="J278" s="34"/>
      <c r="O278" s="38"/>
    </row>
    <row r="279" spans="4:15" s="39" customFormat="1" ht="12" customHeight="1">
      <c r="D279" s="51"/>
      <c r="E279" s="51"/>
      <c r="F279" s="51"/>
      <c r="J279" s="34"/>
      <c r="O279" s="38"/>
    </row>
    <row r="280" spans="4:15" s="39" customFormat="1" ht="12" customHeight="1">
      <c r="D280" s="51"/>
      <c r="E280" s="51"/>
      <c r="F280" s="51"/>
      <c r="J280" s="34"/>
      <c r="O280" s="38"/>
    </row>
    <row r="281" spans="4:15" s="39" customFormat="1" ht="12" customHeight="1">
      <c r="D281" s="51"/>
      <c r="E281" s="51"/>
      <c r="F281" s="51"/>
      <c r="J281" s="34"/>
      <c r="O281" s="38"/>
    </row>
    <row r="282" spans="4:15" s="39" customFormat="1" ht="12" customHeight="1">
      <c r="D282" s="51"/>
      <c r="E282" s="51"/>
      <c r="F282" s="51"/>
      <c r="J282" s="34"/>
      <c r="O282" s="38"/>
    </row>
    <row r="283" spans="4:15" s="39" customFormat="1" ht="12" customHeight="1">
      <c r="D283" s="51"/>
      <c r="E283" s="51"/>
      <c r="F283" s="51"/>
      <c r="J283" s="34"/>
      <c r="O283" s="38"/>
    </row>
    <row r="284" spans="4:15" s="39" customFormat="1" ht="12" customHeight="1">
      <c r="D284" s="51"/>
      <c r="E284" s="51"/>
      <c r="F284" s="51"/>
      <c r="J284" s="34"/>
      <c r="O284" s="38"/>
    </row>
    <row r="285" spans="4:15" s="39" customFormat="1" ht="12" customHeight="1">
      <c r="D285" s="51"/>
      <c r="E285" s="51"/>
      <c r="F285" s="51"/>
      <c r="J285" s="34"/>
      <c r="O285" s="38"/>
    </row>
    <row r="286" spans="4:15" s="39" customFormat="1" ht="12" customHeight="1">
      <c r="D286" s="51"/>
      <c r="E286" s="51"/>
      <c r="F286" s="51"/>
      <c r="J286" s="34"/>
      <c r="O286" s="38"/>
    </row>
    <row r="287" spans="4:15" s="39" customFormat="1" ht="12" customHeight="1">
      <c r="D287" s="51"/>
      <c r="E287" s="51"/>
      <c r="F287" s="51"/>
      <c r="J287" s="34"/>
      <c r="O287" s="38"/>
    </row>
    <row r="288" spans="4:15" s="39" customFormat="1" ht="12" customHeight="1">
      <c r="D288" s="51"/>
      <c r="E288" s="51"/>
      <c r="F288" s="51"/>
      <c r="J288" s="34"/>
      <c r="O288" s="38"/>
    </row>
    <row r="289" spans="4:15" s="39" customFormat="1" ht="12" customHeight="1">
      <c r="D289" s="51"/>
      <c r="E289" s="51"/>
      <c r="F289" s="51"/>
      <c r="J289" s="34"/>
      <c r="O289" s="38"/>
    </row>
    <row r="290" spans="4:15" s="39" customFormat="1" ht="12" customHeight="1">
      <c r="D290" s="51"/>
      <c r="E290" s="51"/>
      <c r="F290" s="51"/>
      <c r="J290" s="34"/>
      <c r="O290" s="38"/>
    </row>
    <row r="291" spans="4:15" s="39" customFormat="1" ht="12" customHeight="1">
      <c r="D291" s="51"/>
      <c r="E291" s="51"/>
      <c r="F291" s="51"/>
      <c r="J291" s="34"/>
      <c r="O291" s="38"/>
    </row>
    <row r="292" spans="4:15" s="39" customFormat="1" ht="12" customHeight="1">
      <c r="D292" s="51"/>
      <c r="E292" s="51"/>
      <c r="F292" s="51"/>
      <c r="J292" s="34"/>
      <c r="O292" s="38"/>
    </row>
    <row r="293" spans="4:15" s="39" customFormat="1" ht="12" customHeight="1">
      <c r="D293" s="51"/>
      <c r="E293" s="51"/>
      <c r="F293" s="51"/>
      <c r="J293" s="34"/>
      <c r="O293" s="38"/>
    </row>
    <row r="294" spans="4:15" s="39" customFormat="1" ht="12" customHeight="1">
      <c r="D294" s="51"/>
      <c r="E294" s="51"/>
      <c r="F294" s="51"/>
      <c r="J294" s="34"/>
      <c r="O294" s="38"/>
    </row>
    <row r="295" spans="4:15" s="39" customFormat="1" ht="12" customHeight="1">
      <c r="D295" s="51"/>
      <c r="E295" s="51"/>
      <c r="F295" s="51"/>
      <c r="J295" s="34"/>
      <c r="O295" s="38"/>
    </row>
    <row r="296" spans="4:15" s="39" customFormat="1" ht="12" customHeight="1">
      <c r="D296" s="51"/>
      <c r="E296" s="51"/>
      <c r="F296" s="51"/>
      <c r="J296" s="34"/>
      <c r="O296" s="38"/>
    </row>
    <row r="297" spans="4:15" s="39" customFormat="1" ht="12" customHeight="1">
      <c r="D297" s="51"/>
      <c r="E297" s="51"/>
      <c r="F297" s="51"/>
      <c r="J297" s="34"/>
      <c r="O297" s="38"/>
    </row>
    <row r="298" spans="4:15" s="39" customFormat="1" ht="12" customHeight="1">
      <c r="D298" s="51"/>
      <c r="E298" s="51"/>
      <c r="F298" s="51"/>
      <c r="J298" s="34"/>
      <c r="O298" s="38"/>
    </row>
    <row r="299" spans="4:15" s="39" customFormat="1" ht="12" customHeight="1">
      <c r="D299" s="51"/>
      <c r="E299" s="51"/>
      <c r="F299" s="51"/>
      <c r="J299" s="34"/>
      <c r="O299" s="38"/>
    </row>
    <row r="300" spans="4:15" s="39" customFormat="1" ht="12" customHeight="1">
      <c r="D300" s="51"/>
      <c r="E300" s="51"/>
      <c r="F300" s="51"/>
      <c r="J300" s="34"/>
      <c r="O300" s="38"/>
    </row>
    <row r="301" spans="4:15" s="39" customFormat="1" ht="12" customHeight="1">
      <c r="D301" s="51"/>
      <c r="E301" s="51"/>
      <c r="F301" s="51"/>
      <c r="J301" s="34"/>
      <c r="O301" s="38"/>
    </row>
    <row r="302" spans="4:15" s="39" customFormat="1" ht="12" customHeight="1">
      <c r="D302" s="51"/>
      <c r="E302" s="51"/>
      <c r="F302" s="51"/>
      <c r="J302" s="34"/>
      <c r="O302" s="38"/>
    </row>
    <row r="303" spans="4:15" s="39" customFormat="1" ht="12" customHeight="1">
      <c r="D303" s="51"/>
      <c r="E303" s="51"/>
      <c r="F303" s="51"/>
      <c r="J303" s="34"/>
      <c r="O303" s="38"/>
    </row>
    <row r="304" spans="4:15" s="39" customFormat="1" ht="12" customHeight="1">
      <c r="D304" s="51"/>
      <c r="E304" s="51"/>
      <c r="F304" s="51"/>
      <c r="J304" s="34"/>
      <c r="O304" s="38"/>
    </row>
    <row r="305" spans="4:15" s="39" customFormat="1" ht="12" customHeight="1">
      <c r="D305" s="51"/>
      <c r="E305" s="51"/>
      <c r="F305" s="51"/>
      <c r="J305" s="34"/>
      <c r="O305" s="38"/>
    </row>
    <row r="306" spans="4:15" s="39" customFormat="1" ht="12" customHeight="1">
      <c r="D306" s="51"/>
      <c r="E306" s="51"/>
      <c r="F306" s="51"/>
      <c r="J306" s="34"/>
      <c r="O306" s="38"/>
    </row>
    <row r="307" spans="4:15" s="39" customFormat="1" ht="12" customHeight="1">
      <c r="D307" s="51"/>
      <c r="E307" s="51"/>
      <c r="F307" s="51"/>
      <c r="J307" s="34"/>
      <c r="O307" s="38"/>
    </row>
    <row r="308" spans="4:15" s="39" customFormat="1" ht="12" customHeight="1">
      <c r="D308" s="51"/>
      <c r="E308" s="51"/>
      <c r="F308" s="51"/>
      <c r="J308" s="34"/>
      <c r="O308" s="38"/>
    </row>
    <row r="309" spans="4:15" s="39" customFormat="1" ht="12" customHeight="1">
      <c r="D309" s="51"/>
      <c r="E309" s="51"/>
      <c r="F309" s="51"/>
      <c r="J309" s="34"/>
      <c r="O309" s="38"/>
    </row>
    <row r="310" spans="4:15" s="39" customFormat="1" ht="12" customHeight="1">
      <c r="D310" s="51"/>
      <c r="E310" s="51"/>
      <c r="F310" s="51"/>
      <c r="J310" s="34"/>
      <c r="O310" s="38"/>
    </row>
    <row r="311" spans="4:15" s="39" customFormat="1" ht="12" customHeight="1">
      <c r="D311" s="51"/>
      <c r="E311" s="51"/>
      <c r="F311" s="51"/>
      <c r="J311" s="34"/>
      <c r="O311" s="38"/>
    </row>
    <row r="312" spans="4:15" s="39" customFormat="1" ht="12" customHeight="1">
      <c r="D312" s="51"/>
      <c r="E312" s="51"/>
      <c r="F312" s="51"/>
      <c r="J312" s="34"/>
      <c r="O312" s="38"/>
    </row>
    <row r="313" spans="4:15" s="39" customFormat="1" ht="12" customHeight="1">
      <c r="D313" s="51"/>
      <c r="E313" s="51"/>
      <c r="F313" s="51"/>
      <c r="J313" s="34"/>
      <c r="O313" s="38"/>
    </row>
    <row r="314" spans="4:15" s="39" customFormat="1" ht="12" customHeight="1">
      <c r="D314" s="51"/>
      <c r="E314" s="51"/>
      <c r="F314" s="51"/>
      <c r="J314" s="34"/>
      <c r="O314" s="38"/>
    </row>
    <row r="315" spans="4:15" s="39" customFormat="1" ht="12" customHeight="1">
      <c r="D315" s="51"/>
      <c r="E315" s="51"/>
      <c r="F315" s="51"/>
      <c r="J315" s="34"/>
      <c r="O315" s="38"/>
    </row>
    <row r="316" spans="4:15" s="39" customFormat="1" ht="12" customHeight="1">
      <c r="D316" s="51"/>
      <c r="E316" s="51"/>
      <c r="F316" s="51"/>
      <c r="J316" s="34"/>
      <c r="O316" s="38"/>
    </row>
    <row r="317" spans="4:15" s="39" customFormat="1" ht="12" customHeight="1">
      <c r="D317" s="51"/>
      <c r="E317" s="51"/>
      <c r="F317" s="51"/>
      <c r="J317" s="34"/>
      <c r="O317" s="38"/>
    </row>
    <row r="318" spans="4:15" s="39" customFormat="1" ht="12" customHeight="1">
      <c r="D318" s="51"/>
      <c r="E318" s="51"/>
      <c r="F318" s="51"/>
      <c r="J318" s="34"/>
      <c r="O318" s="38"/>
    </row>
    <row r="319" spans="4:15" s="39" customFormat="1" ht="12" customHeight="1">
      <c r="D319" s="51"/>
      <c r="E319" s="51"/>
      <c r="F319" s="51"/>
      <c r="J319" s="34"/>
      <c r="O319" s="38"/>
    </row>
    <row r="320" spans="4:15" s="39" customFormat="1" ht="12" customHeight="1">
      <c r="D320" s="51"/>
      <c r="E320" s="51"/>
      <c r="F320" s="51"/>
      <c r="J320" s="34"/>
      <c r="O320" s="38"/>
    </row>
    <row r="321" spans="4:15" s="39" customFormat="1" ht="12" customHeight="1">
      <c r="D321" s="51"/>
      <c r="E321" s="51"/>
      <c r="F321" s="51"/>
      <c r="J321" s="34"/>
      <c r="O321" s="38"/>
    </row>
    <row r="322" spans="4:15" s="39" customFormat="1" ht="12" customHeight="1">
      <c r="D322" s="51"/>
      <c r="E322" s="51"/>
      <c r="F322" s="51"/>
      <c r="J322" s="34"/>
      <c r="O322" s="38"/>
    </row>
    <row r="323" spans="4:15" s="39" customFormat="1" ht="12" customHeight="1">
      <c r="D323" s="51"/>
      <c r="E323" s="51"/>
      <c r="F323" s="51"/>
      <c r="J323" s="34"/>
      <c r="O323" s="38"/>
    </row>
    <row r="324" spans="4:15" s="39" customFormat="1" ht="12" customHeight="1">
      <c r="D324" s="51"/>
      <c r="E324" s="51"/>
      <c r="F324" s="51"/>
      <c r="J324" s="34"/>
      <c r="O324" s="38"/>
    </row>
    <row r="325" spans="4:15" s="39" customFormat="1" ht="12" customHeight="1">
      <c r="D325" s="51"/>
      <c r="E325" s="51"/>
      <c r="F325" s="51"/>
      <c r="J325" s="34"/>
      <c r="O325" s="38"/>
    </row>
    <row r="326" spans="4:15" s="39" customFormat="1" ht="12" customHeight="1">
      <c r="D326" s="51"/>
      <c r="E326" s="51"/>
      <c r="F326" s="51"/>
      <c r="J326" s="34"/>
      <c r="O326" s="38"/>
    </row>
    <row r="327" spans="4:15" s="39" customFormat="1" ht="12" customHeight="1">
      <c r="D327" s="51"/>
      <c r="E327" s="51"/>
      <c r="F327" s="51"/>
      <c r="J327" s="34"/>
      <c r="O327" s="38"/>
    </row>
    <row r="328" spans="4:15" s="39" customFormat="1" ht="12" customHeight="1">
      <c r="D328" s="51"/>
      <c r="E328" s="51"/>
      <c r="F328" s="51"/>
      <c r="J328" s="34"/>
      <c r="O328" s="38"/>
    </row>
    <row r="329" spans="4:15" s="39" customFormat="1" ht="12" customHeight="1">
      <c r="D329" s="51"/>
      <c r="E329" s="51"/>
      <c r="F329" s="51"/>
      <c r="J329" s="34"/>
      <c r="O329" s="38"/>
    </row>
    <row r="330" spans="4:15" s="39" customFormat="1" ht="12" customHeight="1">
      <c r="D330" s="51"/>
      <c r="E330" s="51"/>
      <c r="F330" s="51"/>
      <c r="J330" s="34"/>
      <c r="O330" s="38"/>
    </row>
    <row r="331" spans="4:15" s="39" customFormat="1" ht="12" customHeight="1">
      <c r="D331" s="51"/>
      <c r="E331" s="51"/>
      <c r="F331" s="51"/>
      <c r="J331" s="34"/>
      <c r="O331" s="38"/>
    </row>
    <row r="332" spans="4:15" s="39" customFormat="1" ht="12" customHeight="1">
      <c r="D332" s="51"/>
      <c r="E332" s="51"/>
      <c r="F332" s="51"/>
      <c r="J332" s="34"/>
      <c r="O332" s="38"/>
    </row>
    <row r="333" spans="4:15" s="39" customFormat="1" ht="12" customHeight="1">
      <c r="D333" s="51"/>
      <c r="E333" s="51"/>
      <c r="F333" s="51"/>
      <c r="J333" s="34"/>
      <c r="O333" s="38"/>
    </row>
    <row r="334" spans="4:15" s="39" customFormat="1" ht="12" customHeight="1">
      <c r="D334" s="51"/>
      <c r="E334" s="51"/>
      <c r="F334" s="51"/>
      <c r="J334" s="34"/>
      <c r="O334" s="38"/>
    </row>
    <row r="335" spans="4:15" s="39" customFormat="1" ht="12" customHeight="1">
      <c r="D335" s="51"/>
      <c r="E335" s="51"/>
      <c r="F335" s="51"/>
      <c r="J335" s="34"/>
      <c r="O335" s="38"/>
    </row>
    <row r="336" spans="4:15" s="39" customFormat="1" ht="12" customHeight="1">
      <c r="D336" s="51"/>
      <c r="E336" s="51"/>
      <c r="F336" s="51"/>
      <c r="J336" s="34"/>
      <c r="O336" s="38"/>
    </row>
    <row r="337" spans="4:15" s="39" customFormat="1" ht="12" customHeight="1">
      <c r="D337" s="51"/>
      <c r="E337" s="51"/>
      <c r="F337" s="51"/>
      <c r="J337" s="34"/>
      <c r="O337" s="38"/>
    </row>
    <row r="338" spans="4:15" s="39" customFormat="1" ht="12" customHeight="1">
      <c r="D338" s="51"/>
      <c r="E338" s="51"/>
      <c r="F338" s="51"/>
      <c r="J338" s="34"/>
      <c r="O338" s="38"/>
    </row>
    <row r="339" spans="4:15" s="39" customFormat="1" ht="12" customHeight="1">
      <c r="D339" s="51"/>
      <c r="E339" s="51"/>
      <c r="F339" s="51"/>
      <c r="J339" s="34"/>
      <c r="O339" s="38"/>
    </row>
    <row r="340" spans="4:15" s="39" customFormat="1" ht="12" customHeight="1">
      <c r="D340" s="51"/>
      <c r="E340" s="51"/>
      <c r="F340" s="51"/>
      <c r="J340" s="34"/>
      <c r="O340" s="38"/>
    </row>
    <row r="341" spans="4:15" s="39" customFormat="1" ht="12" customHeight="1">
      <c r="D341" s="51"/>
      <c r="E341" s="51"/>
      <c r="F341" s="51"/>
      <c r="J341" s="34"/>
      <c r="O341" s="38"/>
    </row>
    <row r="342" spans="4:15" s="39" customFormat="1" ht="12" customHeight="1">
      <c r="D342" s="51"/>
      <c r="E342" s="51"/>
      <c r="F342" s="51"/>
      <c r="J342" s="34"/>
      <c r="O342" s="38"/>
    </row>
    <row r="343" spans="4:15" s="39" customFormat="1" ht="12" customHeight="1">
      <c r="D343" s="51"/>
      <c r="E343" s="51"/>
      <c r="F343" s="51"/>
      <c r="J343" s="34"/>
      <c r="O343" s="38"/>
    </row>
    <row r="344" spans="4:15" s="39" customFormat="1" ht="12" customHeight="1">
      <c r="D344" s="51"/>
      <c r="E344" s="51"/>
      <c r="F344" s="51"/>
      <c r="J344" s="34"/>
      <c r="O344" s="38"/>
    </row>
    <row r="345" spans="4:15" s="39" customFormat="1" ht="12" customHeight="1">
      <c r="D345" s="51"/>
      <c r="E345" s="51"/>
      <c r="F345" s="51"/>
      <c r="J345" s="34"/>
      <c r="O345" s="38"/>
    </row>
    <row r="346" spans="4:15" s="39" customFormat="1" ht="12" customHeight="1">
      <c r="D346" s="51"/>
      <c r="E346" s="51"/>
      <c r="F346" s="51"/>
      <c r="J346" s="34"/>
      <c r="O346" s="38"/>
    </row>
    <row r="347" spans="4:15" s="39" customFormat="1" ht="12" customHeight="1">
      <c r="D347" s="51"/>
      <c r="E347" s="51"/>
      <c r="F347" s="51"/>
      <c r="J347" s="34"/>
      <c r="O347" s="38"/>
    </row>
    <row r="348" spans="4:15" s="39" customFormat="1" ht="12" customHeight="1">
      <c r="D348" s="51"/>
      <c r="E348" s="51"/>
      <c r="F348" s="51"/>
      <c r="J348" s="34"/>
      <c r="O348" s="38"/>
    </row>
    <row r="349" spans="4:15" s="39" customFormat="1" ht="12" customHeight="1">
      <c r="D349" s="51"/>
      <c r="E349" s="51"/>
      <c r="F349" s="51"/>
      <c r="J349" s="34"/>
      <c r="O349" s="38"/>
    </row>
    <row r="350" spans="4:15" s="39" customFormat="1" ht="12" customHeight="1">
      <c r="D350" s="51"/>
      <c r="E350" s="51"/>
      <c r="F350" s="51"/>
      <c r="J350" s="34"/>
      <c r="O350" s="38"/>
    </row>
    <row r="351" spans="4:15" s="39" customFormat="1" ht="12" customHeight="1">
      <c r="D351" s="51"/>
      <c r="E351" s="51"/>
      <c r="F351" s="51"/>
      <c r="J351" s="34"/>
      <c r="O351" s="38"/>
    </row>
    <row r="352" spans="4:15" s="39" customFormat="1" ht="12" customHeight="1">
      <c r="D352" s="51"/>
      <c r="E352" s="51"/>
      <c r="F352" s="51"/>
      <c r="J352" s="34"/>
      <c r="O352" s="38"/>
    </row>
    <row r="353" spans="4:15" s="39" customFormat="1" ht="12" customHeight="1">
      <c r="D353" s="51"/>
      <c r="E353" s="51"/>
      <c r="F353" s="51"/>
      <c r="J353" s="34"/>
      <c r="O353" s="38"/>
    </row>
    <row r="354" spans="4:15" s="39" customFormat="1" ht="12" customHeight="1">
      <c r="D354" s="51"/>
      <c r="E354" s="51"/>
      <c r="F354" s="51"/>
      <c r="J354" s="34"/>
      <c r="O354" s="38"/>
    </row>
    <row r="355" spans="4:15" s="39" customFormat="1" ht="12" customHeight="1">
      <c r="D355" s="51"/>
      <c r="E355" s="51"/>
      <c r="F355" s="51"/>
      <c r="J355" s="34"/>
      <c r="O355" s="38"/>
    </row>
    <row r="356" spans="4:15" s="39" customFormat="1" ht="12" customHeight="1">
      <c r="D356" s="51"/>
      <c r="E356" s="51"/>
      <c r="F356" s="51"/>
      <c r="J356" s="34"/>
      <c r="O356" s="38"/>
    </row>
    <row r="357" spans="4:15" s="39" customFormat="1" ht="12" customHeight="1">
      <c r="D357" s="51"/>
      <c r="E357" s="51"/>
      <c r="F357" s="51"/>
      <c r="J357" s="34"/>
      <c r="O357" s="38"/>
    </row>
    <row r="358" spans="4:15" s="39" customFormat="1" ht="12" customHeight="1">
      <c r="D358" s="51"/>
      <c r="E358" s="51"/>
      <c r="F358" s="51"/>
      <c r="J358" s="34"/>
      <c r="O358" s="38"/>
    </row>
    <row r="359" spans="4:15" s="39" customFormat="1" ht="12" customHeight="1">
      <c r="D359" s="51"/>
      <c r="E359" s="51"/>
      <c r="F359" s="51"/>
      <c r="J359" s="34"/>
      <c r="O359" s="38"/>
    </row>
    <row r="360" spans="4:15" s="39" customFormat="1" ht="12" customHeight="1">
      <c r="D360" s="51"/>
      <c r="E360" s="51"/>
      <c r="F360" s="51"/>
      <c r="J360" s="34"/>
      <c r="O360" s="38"/>
    </row>
    <row r="361" spans="4:15" s="39" customFormat="1" ht="12" customHeight="1">
      <c r="D361" s="51"/>
      <c r="E361" s="51"/>
      <c r="F361" s="51"/>
      <c r="J361" s="34"/>
      <c r="O361" s="38"/>
    </row>
    <row r="362" spans="4:15" s="39" customFormat="1" ht="12" customHeight="1">
      <c r="D362" s="51"/>
      <c r="E362" s="51"/>
      <c r="F362" s="51"/>
      <c r="J362" s="34"/>
      <c r="O362" s="38"/>
    </row>
    <row r="363" spans="4:15" s="39" customFormat="1" ht="12" customHeight="1">
      <c r="D363" s="51"/>
      <c r="E363" s="51"/>
      <c r="F363" s="51"/>
      <c r="J363" s="34"/>
      <c r="O363" s="38"/>
    </row>
    <row r="364" spans="4:15" s="39" customFormat="1" ht="12" customHeight="1">
      <c r="D364" s="51"/>
      <c r="E364" s="51"/>
      <c r="F364" s="51"/>
      <c r="J364" s="34"/>
      <c r="O364" s="38"/>
    </row>
    <row r="365" spans="4:15" s="39" customFormat="1" ht="12" customHeight="1">
      <c r="D365" s="51"/>
      <c r="E365" s="51"/>
      <c r="F365" s="51"/>
      <c r="J365" s="34"/>
      <c r="O365" s="38"/>
    </row>
    <row r="366" spans="4:15" s="39" customFormat="1" ht="12" customHeight="1">
      <c r="D366" s="51"/>
      <c r="E366" s="51"/>
      <c r="F366" s="51"/>
      <c r="J366" s="34"/>
      <c r="O366" s="38"/>
    </row>
    <row r="367" spans="4:15" s="39" customFormat="1" ht="12" customHeight="1">
      <c r="D367" s="51"/>
      <c r="E367" s="51"/>
      <c r="F367" s="51"/>
      <c r="J367" s="34"/>
      <c r="O367" s="38"/>
    </row>
    <row r="368" spans="4:15" s="39" customFormat="1" ht="12" customHeight="1">
      <c r="D368" s="51"/>
      <c r="E368" s="51"/>
      <c r="F368" s="51"/>
      <c r="J368" s="34"/>
      <c r="O368" s="38"/>
    </row>
    <row r="369" spans="4:15" s="39" customFormat="1" ht="12" customHeight="1">
      <c r="D369" s="51"/>
      <c r="E369" s="51"/>
      <c r="F369" s="51"/>
      <c r="J369" s="34"/>
      <c r="O369" s="38"/>
    </row>
    <row r="370" spans="4:15" s="39" customFormat="1" ht="12" customHeight="1">
      <c r="D370" s="51"/>
      <c r="E370" s="51"/>
      <c r="F370" s="51"/>
      <c r="J370" s="34"/>
      <c r="O370" s="38"/>
    </row>
    <row r="371" spans="4:15" s="39" customFormat="1" ht="12" customHeight="1">
      <c r="D371" s="51"/>
      <c r="E371" s="51"/>
      <c r="F371" s="51"/>
      <c r="J371" s="34"/>
      <c r="O371" s="38"/>
    </row>
    <row r="372" spans="4:15" s="39" customFormat="1" ht="12" customHeight="1">
      <c r="D372" s="51"/>
      <c r="E372" s="51"/>
      <c r="F372" s="51"/>
      <c r="J372" s="34"/>
      <c r="O372" s="38"/>
    </row>
    <row r="373" spans="4:15" s="39" customFormat="1" ht="12" customHeight="1">
      <c r="D373" s="51"/>
      <c r="E373" s="51"/>
      <c r="F373" s="51"/>
      <c r="J373" s="34"/>
      <c r="O373" s="38"/>
    </row>
    <row r="374" spans="4:15" s="39" customFormat="1" ht="12" customHeight="1">
      <c r="D374" s="51"/>
      <c r="E374" s="51"/>
      <c r="F374" s="51"/>
      <c r="J374" s="34"/>
      <c r="O374" s="38"/>
    </row>
    <row r="375" spans="4:15" s="39" customFormat="1" ht="12" customHeight="1">
      <c r="D375" s="51"/>
      <c r="E375" s="51"/>
      <c r="F375" s="51"/>
      <c r="J375" s="34"/>
      <c r="O375" s="38"/>
    </row>
    <row r="376" spans="4:15" s="39" customFormat="1" ht="12" customHeight="1">
      <c r="D376" s="51"/>
      <c r="E376" s="51"/>
      <c r="F376" s="51"/>
      <c r="J376" s="34"/>
      <c r="O376" s="38"/>
    </row>
    <row r="377" spans="4:15" s="39" customFormat="1" ht="12" customHeight="1">
      <c r="D377" s="51"/>
      <c r="E377" s="51"/>
      <c r="F377" s="51"/>
      <c r="J377" s="34"/>
      <c r="O377" s="38"/>
    </row>
    <row r="378" spans="4:15" s="39" customFormat="1" ht="12" customHeight="1">
      <c r="D378" s="51"/>
      <c r="E378" s="51"/>
      <c r="F378" s="51"/>
      <c r="J378" s="34"/>
      <c r="O378" s="38"/>
    </row>
    <row r="379" spans="4:15" s="39" customFormat="1" ht="12" customHeight="1">
      <c r="D379" s="51"/>
      <c r="E379" s="51"/>
      <c r="F379" s="51"/>
      <c r="J379" s="34"/>
      <c r="O379" s="38"/>
    </row>
    <row r="380" spans="4:15" s="39" customFormat="1" ht="12" customHeight="1">
      <c r="D380" s="51"/>
      <c r="E380" s="51"/>
      <c r="F380" s="51"/>
      <c r="J380" s="34"/>
      <c r="O380" s="38"/>
    </row>
    <row r="381" spans="4:15" s="39" customFormat="1" ht="12" customHeight="1">
      <c r="D381" s="51"/>
      <c r="E381" s="51"/>
      <c r="F381" s="51"/>
      <c r="J381" s="34"/>
      <c r="O381" s="38"/>
    </row>
    <row r="382" spans="4:15" s="39" customFormat="1" ht="12" customHeight="1">
      <c r="D382" s="51"/>
      <c r="E382" s="51"/>
      <c r="F382" s="51"/>
      <c r="J382" s="34"/>
      <c r="O382" s="38"/>
    </row>
    <row r="383" spans="4:15" s="39" customFormat="1" ht="12" customHeight="1">
      <c r="D383" s="51"/>
      <c r="E383" s="51"/>
      <c r="F383" s="51"/>
      <c r="J383" s="34"/>
      <c r="O383" s="38"/>
    </row>
    <row r="384" spans="4:15" s="39" customFormat="1" ht="12" customHeight="1">
      <c r="D384" s="51"/>
      <c r="E384" s="51"/>
      <c r="F384" s="51"/>
      <c r="J384" s="34"/>
      <c r="O384" s="38"/>
    </row>
    <row r="385" spans="4:15" s="39" customFormat="1" ht="12" customHeight="1">
      <c r="D385" s="51"/>
      <c r="E385" s="51"/>
      <c r="F385" s="51"/>
      <c r="J385" s="34"/>
      <c r="O385" s="38"/>
    </row>
    <row r="386" spans="4:15" s="39" customFormat="1" ht="12" customHeight="1">
      <c r="D386" s="51"/>
      <c r="E386" s="51"/>
      <c r="F386" s="51"/>
      <c r="J386" s="34"/>
      <c r="O386" s="38"/>
    </row>
    <row r="387" spans="4:15" s="39" customFormat="1" ht="12" customHeight="1">
      <c r="D387" s="51"/>
      <c r="E387" s="51"/>
      <c r="F387" s="51"/>
      <c r="J387" s="34"/>
      <c r="O387" s="38"/>
    </row>
    <row r="388" spans="4:15" s="39" customFormat="1" ht="12" customHeight="1">
      <c r="D388" s="51"/>
      <c r="E388" s="51"/>
      <c r="F388" s="51"/>
      <c r="J388" s="34"/>
      <c r="O388" s="38"/>
    </row>
    <row r="389" spans="4:15" s="39" customFormat="1" ht="12" customHeight="1">
      <c r="D389" s="51"/>
      <c r="E389" s="51"/>
      <c r="F389" s="51"/>
      <c r="J389" s="34"/>
      <c r="O389" s="38"/>
    </row>
    <row r="390" spans="4:15" s="39" customFormat="1" ht="12" customHeight="1">
      <c r="D390" s="51"/>
      <c r="E390" s="51"/>
      <c r="F390" s="51"/>
      <c r="J390" s="34"/>
      <c r="O390" s="38"/>
    </row>
    <row r="391" spans="4:15" s="39" customFormat="1" ht="12" customHeight="1">
      <c r="D391" s="51"/>
      <c r="E391" s="51"/>
      <c r="F391" s="51"/>
      <c r="J391" s="34"/>
      <c r="O391" s="38"/>
    </row>
    <row r="392" spans="4:15" s="39" customFormat="1" ht="12" customHeight="1">
      <c r="D392" s="51"/>
      <c r="E392" s="51"/>
      <c r="F392" s="51"/>
      <c r="J392" s="34"/>
      <c r="O392" s="38"/>
    </row>
    <row r="393" spans="4:15" s="39" customFormat="1" ht="12" customHeight="1">
      <c r="D393" s="51"/>
      <c r="E393" s="51"/>
      <c r="F393" s="51"/>
      <c r="J393" s="34"/>
      <c r="O393" s="38"/>
    </row>
    <row r="394" spans="4:15" s="39" customFormat="1" ht="12" customHeight="1">
      <c r="D394" s="51"/>
      <c r="E394" s="51"/>
      <c r="F394" s="51"/>
      <c r="J394" s="34"/>
      <c r="O394" s="38"/>
    </row>
    <row r="395" spans="4:15" s="39" customFormat="1" ht="12" customHeight="1">
      <c r="D395" s="51"/>
      <c r="E395" s="51"/>
      <c r="F395" s="51"/>
      <c r="J395" s="34"/>
      <c r="O395" s="38"/>
    </row>
    <row r="396" spans="4:15" s="39" customFormat="1" ht="12" customHeight="1">
      <c r="D396" s="51"/>
      <c r="E396" s="51"/>
      <c r="F396" s="51"/>
      <c r="J396" s="34"/>
      <c r="O396" s="38"/>
    </row>
    <row r="397" spans="4:15" s="39" customFormat="1" ht="12" customHeight="1">
      <c r="D397" s="51"/>
      <c r="E397" s="51"/>
      <c r="F397" s="51"/>
      <c r="J397" s="34"/>
      <c r="O397" s="38"/>
    </row>
    <row r="398" spans="4:15" s="39" customFormat="1" ht="12" customHeight="1">
      <c r="D398" s="51"/>
      <c r="E398" s="51"/>
      <c r="F398" s="51"/>
      <c r="J398" s="34"/>
      <c r="O398" s="38"/>
    </row>
    <row r="399" spans="4:15" s="39" customFormat="1" ht="12" customHeight="1">
      <c r="D399" s="51"/>
      <c r="E399" s="51"/>
      <c r="F399" s="51"/>
      <c r="J399" s="34"/>
      <c r="O399" s="38"/>
    </row>
    <row r="400" spans="4:15" s="39" customFormat="1" ht="12" customHeight="1">
      <c r="D400" s="51"/>
      <c r="E400" s="51"/>
      <c r="F400" s="51"/>
      <c r="J400" s="34"/>
      <c r="O400" s="38"/>
    </row>
    <row r="401" spans="4:15" s="39" customFormat="1" ht="12" customHeight="1">
      <c r="D401" s="51"/>
      <c r="E401" s="51"/>
      <c r="F401" s="51"/>
      <c r="J401" s="34"/>
      <c r="O401" s="38"/>
    </row>
    <row r="402" spans="4:15" s="39" customFormat="1" ht="12" customHeight="1">
      <c r="D402" s="51"/>
      <c r="E402" s="51"/>
      <c r="F402" s="51"/>
      <c r="J402" s="34"/>
      <c r="O402" s="38"/>
    </row>
    <row r="403" spans="4:15" s="39" customFormat="1" ht="12" customHeight="1">
      <c r="D403" s="51"/>
      <c r="E403" s="51"/>
      <c r="F403" s="51"/>
      <c r="J403" s="34"/>
      <c r="O403" s="38"/>
    </row>
    <row r="404" spans="4:15" s="39" customFormat="1" ht="12" customHeight="1">
      <c r="D404" s="51"/>
      <c r="E404" s="51"/>
      <c r="F404" s="51"/>
      <c r="J404" s="34"/>
      <c r="O404" s="38"/>
    </row>
    <row r="405" spans="4:15" s="39" customFormat="1" ht="12" customHeight="1">
      <c r="D405" s="51"/>
      <c r="E405" s="51"/>
      <c r="F405" s="51"/>
      <c r="J405" s="34"/>
      <c r="O405" s="38"/>
    </row>
    <row r="406" spans="4:15" s="39" customFormat="1" ht="12" customHeight="1">
      <c r="D406" s="51"/>
      <c r="E406" s="51"/>
      <c r="F406" s="51"/>
      <c r="J406" s="34"/>
      <c r="O406" s="38"/>
    </row>
    <row r="407" spans="4:15" s="39" customFormat="1" ht="12" customHeight="1">
      <c r="D407" s="51"/>
      <c r="E407" s="51"/>
      <c r="F407" s="51"/>
      <c r="J407" s="34"/>
      <c r="O407" s="38"/>
    </row>
    <row r="408" spans="4:15" s="39" customFormat="1" ht="12" customHeight="1">
      <c r="D408" s="51"/>
      <c r="E408" s="51"/>
      <c r="F408" s="51"/>
      <c r="J408" s="34"/>
      <c r="O408" s="38"/>
    </row>
    <row r="409" spans="4:15" s="39" customFormat="1" ht="12" customHeight="1">
      <c r="D409" s="51"/>
      <c r="E409" s="51"/>
      <c r="F409" s="51"/>
      <c r="J409" s="34"/>
      <c r="O409" s="38"/>
    </row>
    <row r="410" spans="4:15" s="39" customFormat="1" ht="12" customHeight="1">
      <c r="D410" s="51"/>
      <c r="E410" s="51"/>
      <c r="F410" s="51"/>
      <c r="J410" s="34"/>
      <c r="O410" s="38"/>
    </row>
    <row r="411" spans="4:15" s="39" customFormat="1" ht="12" customHeight="1">
      <c r="D411" s="51"/>
      <c r="E411" s="51"/>
      <c r="F411" s="51"/>
      <c r="J411" s="34"/>
      <c r="O411" s="38"/>
    </row>
    <row r="412" spans="4:15" s="39" customFormat="1" ht="12" customHeight="1">
      <c r="D412" s="51"/>
      <c r="E412" s="51"/>
      <c r="F412" s="51"/>
      <c r="J412" s="34"/>
      <c r="O412" s="38"/>
    </row>
    <row r="413" spans="4:15" s="39" customFormat="1" ht="12" customHeight="1">
      <c r="D413" s="51"/>
      <c r="E413" s="51"/>
      <c r="F413" s="51"/>
      <c r="J413" s="34"/>
      <c r="O413" s="38"/>
    </row>
    <row r="414" spans="4:15" s="39" customFormat="1" ht="12" customHeight="1">
      <c r="D414" s="51"/>
      <c r="E414" s="51"/>
      <c r="F414" s="51"/>
      <c r="J414" s="34"/>
      <c r="O414" s="38"/>
    </row>
    <row r="415" spans="4:15" s="39" customFormat="1" ht="12" customHeight="1">
      <c r="D415" s="51"/>
      <c r="E415" s="51"/>
      <c r="F415" s="51"/>
      <c r="J415" s="34"/>
      <c r="O415" s="38"/>
    </row>
    <row r="416" spans="4:15" s="39" customFormat="1" ht="12" customHeight="1">
      <c r="D416" s="51"/>
      <c r="E416" s="51"/>
      <c r="F416" s="51"/>
      <c r="J416" s="34"/>
      <c r="O416" s="38"/>
    </row>
    <row r="417" spans="4:15" s="39" customFormat="1" ht="12" customHeight="1">
      <c r="D417" s="51"/>
      <c r="E417" s="51"/>
      <c r="F417" s="51"/>
      <c r="J417" s="34"/>
      <c r="O417" s="38"/>
    </row>
    <row r="418" spans="4:15" s="39" customFormat="1" ht="12" customHeight="1">
      <c r="D418" s="51"/>
      <c r="E418" s="51"/>
      <c r="F418" s="51"/>
      <c r="J418" s="34"/>
      <c r="O418" s="38"/>
    </row>
    <row r="419" spans="4:15" s="39" customFormat="1" ht="12" customHeight="1">
      <c r="D419" s="51"/>
      <c r="E419" s="51"/>
      <c r="F419" s="51"/>
      <c r="J419" s="34"/>
      <c r="O419" s="38"/>
    </row>
    <row r="420" spans="4:15" s="39" customFormat="1" ht="12" customHeight="1">
      <c r="D420" s="51"/>
      <c r="E420" s="51"/>
      <c r="F420" s="51"/>
      <c r="J420" s="34"/>
      <c r="O420" s="38"/>
    </row>
    <row r="421" spans="4:15" s="39" customFormat="1" ht="12" customHeight="1">
      <c r="D421" s="51"/>
      <c r="E421" s="51"/>
      <c r="F421" s="51"/>
      <c r="J421" s="34"/>
      <c r="O421" s="38"/>
    </row>
    <row r="422" spans="4:15" s="39" customFormat="1" ht="12" customHeight="1">
      <c r="D422" s="51"/>
      <c r="E422" s="51"/>
      <c r="F422" s="51"/>
      <c r="J422" s="34"/>
      <c r="O422" s="38"/>
    </row>
    <row r="423" spans="4:15" s="39" customFormat="1" ht="12" customHeight="1">
      <c r="D423" s="51"/>
      <c r="E423" s="51"/>
      <c r="F423" s="51"/>
      <c r="J423" s="34"/>
      <c r="O423" s="38"/>
    </row>
    <row r="424" spans="4:15" s="39" customFormat="1" ht="12" customHeight="1">
      <c r="D424" s="51"/>
      <c r="E424" s="51"/>
      <c r="F424" s="51"/>
      <c r="J424" s="34"/>
      <c r="O424" s="38"/>
    </row>
    <row r="425" spans="4:15" s="39" customFormat="1" ht="12" customHeight="1">
      <c r="D425" s="51"/>
      <c r="E425" s="51"/>
      <c r="F425" s="51"/>
      <c r="J425" s="34"/>
      <c r="O425" s="38"/>
    </row>
    <row r="426" spans="4:15" s="39" customFormat="1" ht="12" customHeight="1">
      <c r="D426" s="51"/>
      <c r="E426" s="51"/>
      <c r="F426" s="51"/>
      <c r="J426" s="34"/>
      <c r="O426" s="38"/>
    </row>
    <row r="427" spans="4:15" s="39" customFormat="1" ht="12" customHeight="1">
      <c r="D427" s="51"/>
      <c r="E427" s="51"/>
      <c r="F427" s="51"/>
      <c r="J427" s="34"/>
      <c r="O427" s="38"/>
    </row>
    <row r="428" spans="4:15" s="39" customFormat="1" ht="12" customHeight="1">
      <c r="D428" s="51"/>
      <c r="E428" s="51"/>
      <c r="F428" s="51"/>
      <c r="J428" s="34"/>
      <c r="O428" s="38"/>
    </row>
    <row r="429" spans="4:15" s="39" customFormat="1" ht="12" customHeight="1">
      <c r="D429" s="51"/>
      <c r="E429" s="51"/>
      <c r="F429" s="51"/>
      <c r="J429" s="34"/>
      <c r="O429" s="38"/>
    </row>
    <row r="430" spans="4:15" s="39" customFormat="1" ht="12" customHeight="1">
      <c r="D430" s="51"/>
      <c r="E430" s="51"/>
      <c r="F430" s="51"/>
      <c r="J430" s="34"/>
      <c r="O430" s="38"/>
    </row>
    <row r="431" spans="4:15" s="39" customFormat="1" ht="12" customHeight="1">
      <c r="D431" s="51"/>
      <c r="E431" s="51"/>
      <c r="F431" s="51"/>
      <c r="J431" s="34"/>
      <c r="O431" s="38"/>
    </row>
    <row r="432" spans="4:15" s="39" customFormat="1" ht="12" customHeight="1">
      <c r="D432" s="51"/>
      <c r="E432" s="51"/>
      <c r="F432" s="51"/>
      <c r="J432" s="34"/>
      <c r="O432" s="38"/>
    </row>
    <row r="433" spans="4:15" s="39" customFormat="1" ht="12" customHeight="1">
      <c r="D433" s="51"/>
      <c r="E433" s="51"/>
      <c r="F433" s="51"/>
      <c r="J433" s="34"/>
      <c r="O433" s="38"/>
    </row>
    <row r="434" spans="4:15" s="39" customFormat="1" ht="12" customHeight="1">
      <c r="D434" s="51"/>
      <c r="E434" s="51"/>
      <c r="F434" s="51"/>
      <c r="J434" s="34"/>
      <c r="O434" s="38"/>
    </row>
    <row r="435" spans="4:15" s="39" customFormat="1" ht="12" customHeight="1">
      <c r="D435" s="51"/>
      <c r="E435" s="51"/>
      <c r="F435" s="51"/>
      <c r="J435" s="34"/>
      <c r="O435" s="38"/>
    </row>
    <row r="436" spans="4:15" s="39" customFormat="1" ht="12" customHeight="1">
      <c r="D436" s="51"/>
      <c r="E436" s="51"/>
      <c r="F436" s="51"/>
      <c r="J436" s="34"/>
      <c r="O436" s="38"/>
    </row>
    <row r="437" spans="4:15" s="39" customFormat="1" ht="12" customHeight="1">
      <c r="D437" s="51"/>
      <c r="E437" s="51"/>
      <c r="F437" s="51"/>
      <c r="J437" s="34"/>
      <c r="O437" s="38"/>
    </row>
    <row r="438" spans="4:15" s="39" customFormat="1" ht="12" customHeight="1">
      <c r="D438" s="51"/>
      <c r="E438" s="51"/>
      <c r="F438" s="51"/>
      <c r="J438" s="34"/>
      <c r="O438" s="38"/>
    </row>
    <row r="439" spans="4:15" s="39" customFormat="1" ht="12" customHeight="1">
      <c r="D439" s="51"/>
      <c r="E439" s="51"/>
      <c r="F439" s="51"/>
      <c r="J439" s="34"/>
      <c r="O439" s="38"/>
    </row>
    <row r="440" spans="4:15" s="39" customFormat="1" ht="12" customHeight="1">
      <c r="D440" s="51"/>
      <c r="E440" s="51"/>
      <c r="F440" s="51"/>
      <c r="J440" s="34"/>
      <c r="O440" s="38"/>
    </row>
    <row r="441" spans="4:15" s="39" customFormat="1" ht="12" customHeight="1">
      <c r="D441" s="51"/>
      <c r="E441" s="51"/>
      <c r="F441" s="51"/>
      <c r="J441" s="34"/>
      <c r="O441" s="38"/>
    </row>
    <row r="442" spans="4:15" s="39" customFormat="1" ht="12" customHeight="1">
      <c r="D442" s="51"/>
      <c r="E442" s="51"/>
      <c r="F442" s="51"/>
      <c r="J442" s="34"/>
      <c r="O442" s="38"/>
    </row>
    <row r="443" spans="4:15" s="39" customFormat="1" ht="12" customHeight="1">
      <c r="D443" s="51"/>
      <c r="E443" s="51"/>
      <c r="F443" s="51"/>
      <c r="J443" s="34"/>
      <c r="O443" s="38"/>
    </row>
    <row r="444" spans="4:15" s="39" customFormat="1" ht="12" customHeight="1">
      <c r="D444" s="51"/>
      <c r="E444" s="51"/>
      <c r="F444" s="51"/>
      <c r="J444" s="34"/>
      <c r="O444" s="38"/>
    </row>
    <row r="445" spans="4:15" s="39" customFormat="1" ht="12" customHeight="1">
      <c r="D445" s="51"/>
      <c r="E445" s="51"/>
      <c r="F445" s="51"/>
      <c r="J445" s="34"/>
      <c r="O445" s="38"/>
    </row>
    <row r="446" spans="4:15" s="39" customFormat="1" ht="12" customHeight="1">
      <c r="D446" s="51"/>
      <c r="E446" s="51"/>
      <c r="F446" s="51"/>
      <c r="J446" s="34"/>
      <c r="O446" s="38"/>
    </row>
    <row r="447" spans="4:15" s="39" customFormat="1" ht="12" customHeight="1">
      <c r="D447" s="51"/>
      <c r="E447" s="51"/>
      <c r="F447" s="51"/>
      <c r="J447" s="34"/>
      <c r="O447" s="38"/>
    </row>
    <row r="448" spans="4:15" s="39" customFormat="1" ht="12" customHeight="1">
      <c r="D448" s="51"/>
      <c r="E448" s="51"/>
      <c r="F448" s="51"/>
      <c r="J448" s="34"/>
      <c r="O448" s="38"/>
    </row>
    <row r="449" spans="4:15" s="39" customFormat="1" ht="12" customHeight="1">
      <c r="D449" s="51"/>
      <c r="E449" s="51"/>
      <c r="F449" s="51"/>
      <c r="J449" s="34"/>
      <c r="O449" s="38"/>
    </row>
    <row r="450" spans="4:15" s="39" customFormat="1" ht="12" customHeight="1">
      <c r="D450" s="51"/>
      <c r="E450" s="51"/>
      <c r="F450" s="51"/>
      <c r="J450" s="34"/>
      <c r="O450" s="38"/>
    </row>
    <row r="451" spans="4:15" s="39" customFormat="1" ht="12" customHeight="1">
      <c r="D451" s="51"/>
      <c r="E451" s="51"/>
      <c r="F451" s="51"/>
      <c r="J451" s="34"/>
      <c r="O451" s="38"/>
    </row>
    <row r="452" spans="4:15" s="39" customFormat="1" ht="12" customHeight="1">
      <c r="D452" s="51"/>
      <c r="E452" s="51"/>
      <c r="F452" s="51"/>
      <c r="J452" s="34"/>
      <c r="O452" s="38"/>
    </row>
    <row r="453" spans="4:15" s="39" customFormat="1" ht="12" customHeight="1">
      <c r="D453" s="51"/>
      <c r="E453" s="51"/>
      <c r="F453" s="51"/>
      <c r="J453" s="34"/>
      <c r="O453" s="38"/>
    </row>
    <row r="454" spans="4:15" s="39" customFormat="1" ht="12" customHeight="1">
      <c r="D454" s="51"/>
      <c r="E454" s="51"/>
      <c r="F454" s="51"/>
      <c r="J454" s="34"/>
      <c r="O454" s="38"/>
    </row>
    <row r="455" spans="4:15" s="39" customFormat="1" ht="12" customHeight="1">
      <c r="D455" s="51"/>
      <c r="E455" s="51"/>
      <c r="F455" s="51"/>
      <c r="J455" s="34"/>
      <c r="O455" s="38"/>
    </row>
    <row r="456" spans="4:15" s="39" customFormat="1" ht="12" customHeight="1">
      <c r="D456" s="51"/>
      <c r="E456" s="51"/>
      <c r="F456" s="51"/>
      <c r="J456" s="34"/>
      <c r="O456" s="38"/>
    </row>
    <row r="457" spans="4:15" s="39" customFormat="1" ht="12" customHeight="1">
      <c r="D457" s="51"/>
      <c r="E457" s="51"/>
      <c r="F457" s="51"/>
      <c r="J457" s="34"/>
      <c r="O457" s="38"/>
    </row>
    <row r="458" spans="4:15" s="39" customFormat="1" ht="12" customHeight="1">
      <c r="D458" s="51"/>
      <c r="E458" s="51"/>
      <c r="F458" s="51"/>
      <c r="J458" s="34"/>
      <c r="O458" s="38"/>
    </row>
    <row r="459" spans="4:15" s="39" customFormat="1" ht="12" customHeight="1">
      <c r="D459" s="51"/>
      <c r="E459" s="51"/>
      <c r="F459" s="51"/>
      <c r="J459" s="34"/>
      <c r="O459" s="38"/>
    </row>
    <row r="460" spans="4:15" s="39" customFormat="1" ht="12" customHeight="1">
      <c r="D460" s="51"/>
      <c r="E460" s="51"/>
      <c r="F460" s="51"/>
      <c r="J460" s="34"/>
      <c r="O460" s="38"/>
    </row>
    <row r="461" spans="4:15" s="39" customFormat="1" ht="12" customHeight="1">
      <c r="D461" s="51"/>
      <c r="E461" s="51"/>
      <c r="F461" s="51"/>
      <c r="J461" s="34"/>
      <c r="O461" s="38"/>
    </row>
    <row r="462" spans="4:15" s="39" customFormat="1" ht="12" customHeight="1">
      <c r="D462" s="51"/>
      <c r="E462" s="51"/>
      <c r="F462" s="51"/>
      <c r="J462" s="34"/>
      <c r="O462" s="38"/>
    </row>
    <row r="463" spans="4:15" s="39" customFormat="1" ht="12" customHeight="1">
      <c r="D463" s="51"/>
      <c r="E463" s="51"/>
      <c r="F463" s="51"/>
      <c r="J463" s="34"/>
      <c r="O463" s="38"/>
    </row>
    <row r="464" spans="4:15" s="39" customFormat="1" ht="12" customHeight="1">
      <c r="D464" s="51"/>
      <c r="E464" s="51"/>
      <c r="F464" s="51"/>
      <c r="J464" s="34"/>
      <c r="O464" s="38"/>
    </row>
    <row r="465" spans="4:15" s="39" customFormat="1" ht="12" customHeight="1">
      <c r="D465" s="51"/>
      <c r="E465" s="51"/>
      <c r="F465" s="51"/>
      <c r="J465" s="34"/>
      <c r="O465" s="38"/>
    </row>
    <row r="466" spans="4:15" s="39" customFormat="1" ht="12" customHeight="1">
      <c r="D466" s="51"/>
      <c r="E466" s="51"/>
      <c r="F466" s="51"/>
      <c r="J466" s="34"/>
      <c r="O466" s="38"/>
    </row>
    <row r="467" spans="4:15" s="39" customFormat="1" ht="12" customHeight="1">
      <c r="D467" s="51"/>
      <c r="E467" s="51"/>
      <c r="F467" s="51"/>
      <c r="J467" s="34"/>
      <c r="O467" s="38"/>
    </row>
    <row r="468" spans="4:15" s="39" customFormat="1" ht="12" customHeight="1">
      <c r="D468" s="51"/>
      <c r="E468" s="51"/>
      <c r="F468" s="51"/>
      <c r="J468" s="34"/>
      <c r="O468" s="38"/>
    </row>
    <row r="469" spans="4:15" s="39" customFormat="1" ht="12" customHeight="1">
      <c r="D469" s="51"/>
      <c r="E469" s="51"/>
      <c r="F469" s="51"/>
      <c r="J469" s="34"/>
      <c r="O469" s="38"/>
    </row>
    <row r="470" spans="4:15" s="39" customFormat="1" ht="12" customHeight="1">
      <c r="D470" s="51"/>
      <c r="E470" s="51"/>
      <c r="F470" s="51"/>
      <c r="J470" s="34"/>
      <c r="O470" s="38"/>
    </row>
    <row r="471" spans="4:15" s="39" customFormat="1" ht="12" customHeight="1">
      <c r="D471" s="51"/>
      <c r="E471" s="51"/>
      <c r="F471" s="51"/>
      <c r="J471" s="34"/>
      <c r="O471" s="38"/>
    </row>
    <row r="472" spans="4:15" s="39" customFormat="1" ht="12" customHeight="1">
      <c r="D472" s="51"/>
      <c r="E472" s="51"/>
      <c r="F472" s="51"/>
      <c r="J472" s="34"/>
      <c r="O472" s="38"/>
    </row>
    <row r="473" spans="4:15" s="39" customFormat="1" ht="12" customHeight="1">
      <c r="D473" s="51"/>
      <c r="E473" s="51"/>
      <c r="F473" s="51"/>
      <c r="J473" s="34"/>
      <c r="O473" s="38"/>
    </row>
    <row r="474" spans="4:15" s="39" customFormat="1" ht="12" customHeight="1">
      <c r="D474" s="51"/>
      <c r="E474" s="51"/>
      <c r="F474" s="51"/>
      <c r="J474" s="34"/>
      <c r="O474" s="38"/>
    </row>
    <row r="475" spans="4:15" s="39" customFormat="1" ht="12" customHeight="1">
      <c r="D475" s="51"/>
      <c r="E475" s="51"/>
      <c r="F475" s="51"/>
      <c r="J475" s="34"/>
      <c r="O475" s="38"/>
    </row>
    <row r="476" spans="4:15" s="39" customFormat="1" ht="12" customHeight="1">
      <c r="D476" s="51"/>
      <c r="E476" s="51"/>
      <c r="F476" s="51"/>
      <c r="J476" s="34"/>
      <c r="O476" s="38"/>
    </row>
    <row r="477" spans="4:15" s="39" customFormat="1" ht="12" customHeight="1">
      <c r="D477" s="51"/>
      <c r="E477" s="51"/>
      <c r="F477" s="51"/>
      <c r="J477" s="34"/>
      <c r="O477" s="38"/>
    </row>
    <row r="478" spans="4:15" s="39" customFormat="1" ht="12" customHeight="1">
      <c r="D478" s="51"/>
      <c r="E478" s="51"/>
      <c r="F478" s="51"/>
      <c r="J478" s="34"/>
      <c r="O478" s="38"/>
    </row>
    <row r="479" spans="4:15" s="39" customFormat="1" ht="12" customHeight="1">
      <c r="D479" s="51"/>
      <c r="E479" s="51"/>
      <c r="F479" s="51"/>
      <c r="J479" s="34"/>
      <c r="O479" s="38"/>
    </row>
    <row r="480" spans="4:15" s="39" customFormat="1" ht="12" customHeight="1">
      <c r="D480" s="51"/>
      <c r="E480" s="51"/>
      <c r="F480" s="51"/>
      <c r="J480" s="34"/>
      <c r="O480" s="38"/>
    </row>
    <row r="481" spans="4:15" s="39" customFormat="1" ht="12" customHeight="1">
      <c r="D481" s="51"/>
      <c r="E481" s="51"/>
      <c r="F481" s="51"/>
      <c r="J481" s="34"/>
      <c r="O481" s="38"/>
    </row>
    <row r="482" spans="4:15" s="39" customFormat="1" ht="12" customHeight="1">
      <c r="D482" s="51"/>
      <c r="E482" s="51"/>
      <c r="F482" s="51"/>
      <c r="J482" s="34"/>
      <c r="O482" s="38"/>
    </row>
    <row r="483" spans="4:15" s="39" customFormat="1" ht="12" customHeight="1">
      <c r="D483" s="51"/>
      <c r="E483" s="51"/>
      <c r="F483" s="51"/>
      <c r="J483" s="34"/>
      <c r="O483" s="38"/>
    </row>
    <row r="484" spans="4:15" s="39" customFormat="1" ht="12" customHeight="1">
      <c r="D484" s="51"/>
      <c r="E484" s="51"/>
      <c r="F484" s="51"/>
      <c r="J484" s="34"/>
      <c r="O484" s="38"/>
    </row>
    <row r="485" spans="4:15" s="39" customFormat="1" ht="12" customHeight="1">
      <c r="D485" s="51"/>
      <c r="E485" s="51"/>
      <c r="F485" s="51"/>
      <c r="J485" s="34"/>
      <c r="O485" s="38"/>
    </row>
    <row r="486" spans="4:15" s="39" customFormat="1" ht="12" customHeight="1">
      <c r="D486" s="51"/>
      <c r="E486" s="51"/>
      <c r="F486" s="51"/>
      <c r="J486" s="34"/>
      <c r="O486" s="38"/>
    </row>
    <row r="487" spans="4:15" s="39" customFormat="1" ht="12" customHeight="1">
      <c r="D487" s="51"/>
      <c r="E487" s="51"/>
      <c r="F487" s="51"/>
      <c r="J487" s="34"/>
      <c r="O487" s="38"/>
    </row>
    <row r="488" spans="4:15" s="39" customFormat="1" ht="12" customHeight="1">
      <c r="D488" s="51"/>
      <c r="E488" s="51"/>
      <c r="F488" s="51"/>
      <c r="J488" s="34"/>
      <c r="O488" s="38"/>
    </row>
    <row r="489" spans="4:15" s="39" customFormat="1" ht="12" customHeight="1">
      <c r="D489" s="51"/>
      <c r="E489" s="51"/>
      <c r="F489" s="51"/>
      <c r="J489" s="34"/>
      <c r="O489" s="38"/>
    </row>
    <row r="490" spans="4:15" s="39" customFormat="1" ht="12" customHeight="1">
      <c r="D490" s="51"/>
      <c r="E490" s="51"/>
      <c r="F490" s="51"/>
      <c r="J490" s="34"/>
      <c r="O490" s="38"/>
    </row>
    <row r="491" spans="4:15" s="39" customFormat="1" ht="12" customHeight="1">
      <c r="D491" s="51"/>
      <c r="E491" s="51"/>
      <c r="F491" s="51"/>
      <c r="J491" s="34"/>
      <c r="O491" s="38"/>
    </row>
    <row r="492" spans="4:15" s="39" customFormat="1" ht="12" customHeight="1">
      <c r="D492" s="51"/>
      <c r="E492" s="51"/>
      <c r="F492" s="51"/>
      <c r="J492" s="34"/>
      <c r="O492" s="38"/>
    </row>
    <row r="493" spans="4:15" s="39" customFormat="1" ht="12" customHeight="1">
      <c r="D493" s="51"/>
      <c r="E493" s="51"/>
      <c r="F493" s="51"/>
      <c r="J493" s="34"/>
      <c r="O493" s="38"/>
    </row>
    <row r="494" spans="4:15" s="39" customFormat="1" ht="12" customHeight="1">
      <c r="D494" s="51"/>
      <c r="E494" s="51"/>
      <c r="F494" s="51"/>
      <c r="J494" s="34"/>
      <c r="O494" s="38"/>
    </row>
    <row r="495" spans="4:15" s="39" customFormat="1" ht="12" customHeight="1">
      <c r="D495" s="51"/>
      <c r="E495" s="51"/>
      <c r="F495" s="51"/>
      <c r="J495" s="34"/>
      <c r="O495" s="38"/>
    </row>
    <row r="496" spans="4:15" s="39" customFormat="1" ht="12" customHeight="1">
      <c r="D496" s="51"/>
      <c r="E496" s="51"/>
      <c r="F496" s="51"/>
      <c r="J496" s="34"/>
      <c r="O496" s="38"/>
    </row>
    <row r="497" spans="4:15" s="39" customFormat="1" ht="12" customHeight="1">
      <c r="D497" s="51"/>
      <c r="E497" s="51"/>
      <c r="F497" s="51"/>
      <c r="J497" s="34"/>
      <c r="O497" s="38"/>
    </row>
    <row r="498" spans="4:15" s="39" customFormat="1" ht="12" customHeight="1">
      <c r="D498" s="51"/>
      <c r="E498" s="51"/>
      <c r="F498" s="51"/>
      <c r="J498" s="34"/>
      <c r="O498" s="38"/>
    </row>
    <row r="499" spans="4:15" s="39" customFormat="1" ht="12" customHeight="1">
      <c r="D499" s="51"/>
      <c r="E499" s="51"/>
      <c r="F499" s="51"/>
      <c r="J499" s="34"/>
      <c r="O499" s="38"/>
    </row>
    <row r="500" spans="4:15" s="39" customFormat="1" ht="12" customHeight="1">
      <c r="D500" s="51"/>
      <c r="E500" s="51"/>
      <c r="F500" s="51"/>
      <c r="J500" s="34"/>
      <c r="O500" s="38"/>
    </row>
    <row r="501" spans="4:15" s="39" customFormat="1" ht="12" customHeight="1">
      <c r="D501" s="51"/>
      <c r="E501" s="51"/>
      <c r="F501" s="51"/>
      <c r="J501" s="34"/>
      <c r="O501" s="38"/>
    </row>
    <row r="502" spans="4:15" s="39" customFormat="1" ht="12" customHeight="1">
      <c r="D502" s="51"/>
      <c r="E502" s="51"/>
      <c r="F502" s="51"/>
      <c r="J502" s="34"/>
      <c r="O502" s="38"/>
    </row>
    <row r="503" spans="4:15" s="39" customFormat="1" ht="12" customHeight="1">
      <c r="D503" s="51"/>
      <c r="E503" s="51"/>
      <c r="F503" s="51"/>
      <c r="J503" s="34"/>
      <c r="O503" s="38"/>
    </row>
    <row r="504" spans="4:15" s="39" customFormat="1" ht="12" customHeight="1">
      <c r="D504" s="51"/>
      <c r="E504" s="51"/>
      <c r="F504" s="51"/>
      <c r="J504" s="34"/>
      <c r="O504" s="38"/>
    </row>
    <row r="505" spans="4:15" s="39" customFormat="1" ht="12" customHeight="1">
      <c r="D505" s="51"/>
      <c r="E505" s="51"/>
      <c r="F505" s="51"/>
      <c r="J505" s="34"/>
      <c r="O505" s="38"/>
    </row>
    <row r="506" spans="4:15" s="39" customFormat="1" ht="12" customHeight="1">
      <c r="D506" s="51"/>
      <c r="E506" s="51"/>
      <c r="F506" s="51"/>
      <c r="J506" s="34"/>
      <c r="O506" s="38"/>
    </row>
    <row r="507" spans="4:15" s="39" customFormat="1" ht="12" customHeight="1">
      <c r="D507" s="51"/>
      <c r="E507" s="51"/>
      <c r="F507" s="51"/>
      <c r="J507" s="34"/>
      <c r="O507" s="38"/>
    </row>
    <row r="508" spans="4:15" s="39" customFormat="1" ht="12" customHeight="1">
      <c r="D508" s="51"/>
      <c r="E508" s="51"/>
      <c r="F508" s="51"/>
      <c r="J508" s="34"/>
      <c r="O508" s="38"/>
    </row>
    <row r="509" spans="4:15" s="39" customFormat="1" ht="12" customHeight="1">
      <c r="D509" s="51"/>
      <c r="E509" s="51"/>
      <c r="F509" s="51"/>
      <c r="J509" s="34"/>
      <c r="O509" s="38"/>
    </row>
    <row r="510" spans="4:15" s="39" customFormat="1" ht="12" customHeight="1">
      <c r="D510" s="51"/>
      <c r="E510" s="51"/>
      <c r="F510" s="51"/>
      <c r="J510" s="34"/>
      <c r="O510" s="38"/>
    </row>
    <row r="511" spans="4:15" s="39" customFormat="1" ht="12" customHeight="1">
      <c r="D511" s="51"/>
      <c r="E511" s="51"/>
      <c r="F511" s="51"/>
      <c r="J511" s="34"/>
      <c r="O511" s="38"/>
    </row>
    <row r="512" spans="4:15" s="39" customFormat="1" ht="12" customHeight="1">
      <c r="D512" s="51"/>
      <c r="E512" s="51"/>
      <c r="F512" s="51"/>
      <c r="J512" s="34"/>
      <c r="O512" s="38"/>
    </row>
    <row r="513" spans="4:15" s="39" customFormat="1" ht="12" customHeight="1">
      <c r="D513" s="51"/>
      <c r="E513" s="51"/>
      <c r="F513" s="51"/>
      <c r="J513" s="34"/>
      <c r="O513" s="38"/>
    </row>
    <row r="514" spans="4:15" s="39" customFormat="1" ht="12" customHeight="1">
      <c r="D514" s="51"/>
      <c r="E514" s="51"/>
      <c r="F514" s="51"/>
      <c r="J514" s="34"/>
      <c r="O514" s="38"/>
    </row>
    <row r="515" spans="4:15" s="39" customFormat="1" ht="12" customHeight="1">
      <c r="D515" s="51"/>
      <c r="E515" s="51"/>
      <c r="F515" s="51"/>
      <c r="J515" s="34"/>
      <c r="O515" s="38"/>
    </row>
    <row r="516" spans="4:15" s="39" customFormat="1" ht="12" customHeight="1">
      <c r="D516" s="51"/>
      <c r="E516" s="51"/>
      <c r="F516" s="51"/>
      <c r="J516" s="34"/>
      <c r="O516" s="38"/>
    </row>
    <row r="517" spans="4:15" s="39" customFormat="1" ht="12" customHeight="1">
      <c r="D517" s="51"/>
      <c r="E517" s="51"/>
      <c r="F517" s="51"/>
      <c r="J517" s="34"/>
      <c r="O517" s="38"/>
    </row>
    <row r="518" spans="4:15" s="39" customFormat="1" ht="12" customHeight="1">
      <c r="D518" s="51"/>
      <c r="E518" s="51"/>
      <c r="F518" s="51"/>
      <c r="J518" s="34"/>
      <c r="O518" s="38"/>
    </row>
    <row r="519" spans="4:15" s="39" customFormat="1" ht="12" customHeight="1">
      <c r="D519" s="51"/>
      <c r="E519" s="51"/>
      <c r="F519" s="51"/>
      <c r="J519" s="34"/>
      <c r="O519" s="38"/>
    </row>
    <row r="520" spans="4:15" s="39" customFormat="1" ht="12" customHeight="1">
      <c r="D520" s="51"/>
      <c r="E520" s="51"/>
      <c r="F520" s="51"/>
      <c r="J520" s="34"/>
      <c r="O520" s="38"/>
    </row>
    <row r="521" spans="4:15" s="39" customFormat="1" ht="12" customHeight="1">
      <c r="D521" s="51"/>
      <c r="E521" s="51"/>
      <c r="F521" s="51"/>
      <c r="J521" s="34"/>
      <c r="O521" s="38"/>
    </row>
    <row r="522" spans="4:15" s="39" customFormat="1" ht="12" customHeight="1">
      <c r="D522" s="51"/>
      <c r="E522" s="51"/>
      <c r="F522" s="51"/>
      <c r="J522" s="34"/>
      <c r="O522" s="38"/>
    </row>
    <row r="523" spans="4:15" s="39" customFormat="1" ht="12" customHeight="1">
      <c r="D523" s="51"/>
      <c r="E523" s="51"/>
      <c r="F523" s="51"/>
      <c r="J523" s="34"/>
      <c r="O523" s="38"/>
    </row>
    <row r="524" spans="4:15" s="39" customFormat="1" ht="12" customHeight="1">
      <c r="D524" s="51"/>
      <c r="E524" s="51"/>
      <c r="F524" s="51"/>
      <c r="J524" s="34"/>
      <c r="O524" s="38"/>
    </row>
    <row r="525" spans="4:15" s="39" customFormat="1" ht="12" customHeight="1">
      <c r="D525" s="51"/>
      <c r="E525" s="51"/>
      <c r="F525" s="51"/>
      <c r="J525" s="34"/>
      <c r="O525" s="38"/>
    </row>
    <row r="526" spans="4:15" s="39" customFormat="1" ht="12" customHeight="1">
      <c r="D526" s="51"/>
      <c r="E526" s="51"/>
      <c r="F526" s="51"/>
      <c r="J526" s="34"/>
      <c r="O526" s="38"/>
    </row>
    <row r="527" spans="4:15" s="39" customFormat="1" ht="12" customHeight="1">
      <c r="D527" s="51"/>
      <c r="E527" s="51"/>
      <c r="F527" s="51"/>
      <c r="J527" s="34"/>
      <c r="O527" s="38"/>
    </row>
    <row r="528" spans="4:15" s="39" customFormat="1" ht="12" customHeight="1">
      <c r="D528" s="51"/>
      <c r="E528" s="51"/>
      <c r="F528" s="51"/>
      <c r="J528" s="34"/>
      <c r="O528" s="38"/>
    </row>
    <row r="529" spans="4:15" s="39" customFormat="1" ht="12" customHeight="1">
      <c r="D529" s="51"/>
      <c r="E529" s="51"/>
      <c r="F529" s="51"/>
      <c r="J529" s="34"/>
      <c r="O529" s="38"/>
    </row>
    <row r="530" spans="4:15" s="39" customFormat="1" ht="12" customHeight="1">
      <c r="D530" s="51"/>
      <c r="E530" s="51"/>
      <c r="F530" s="51"/>
      <c r="J530" s="34"/>
      <c r="O530" s="38"/>
    </row>
    <row r="531" spans="4:15" s="39" customFormat="1" ht="12" customHeight="1">
      <c r="D531" s="51"/>
      <c r="E531" s="51"/>
      <c r="F531" s="51"/>
      <c r="J531" s="34"/>
      <c r="O531" s="38"/>
    </row>
    <row r="532" spans="4:15" s="39" customFormat="1" ht="12" customHeight="1">
      <c r="D532" s="51"/>
      <c r="E532" s="51"/>
      <c r="F532" s="51"/>
      <c r="J532" s="34"/>
      <c r="O532" s="38"/>
    </row>
    <row r="533" spans="4:15" s="39" customFormat="1" ht="12" customHeight="1">
      <c r="D533" s="51"/>
      <c r="E533" s="51"/>
      <c r="F533" s="51"/>
      <c r="J533" s="34"/>
      <c r="O533" s="38"/>
    </row>
    <row r="534" spans="4:15" s="39" customFormat="1" ht="12" customHeight="1">
      <c r="D534" s="51"/>
      <c r="E534" s="51"/>
      <c r="F534" s="51"/>
      <c r="J534" s="34"/>
      <c r="O534" s="38"/>
    </row>
    <row r="535" spans="4:15" s="39" customFormat="1" ht="12" customHeight="1">
      <c r="D535" s="51"/>
      <c r="E535" s="51"/>
      <c r="F535" s="51"/>
      <c r="J535" s="34"/>
      <c r="O535" s="38"/>
    </row>
    <row r="536" spans="4:15" s="39" customFormat="1" ht="12" customHeight="1">
      <c r="D536" s="51"/>
      <c r="E536" s="51"/>
      <c r="F536" s="51"/>
      <c r="J536" s="34"/>
      <c r="O536" s="38"/>
    </row>
    <row r="537" spans="4:15" s="39" customFormat="1" ht="12" customHeight="1">
      <c r="D537" s="51"/>
      <c r="E537" s="51"/>
      <c r="F537" s="51"/>
      <c r="J537" s="34"/>
      <c r="O537" s="38"/>
    </row>
    <row r="538" spans="4:15" s="39" customFormat="1" ht="12" customHeight="1">
      <c r="D538" s="51"/>
      <c r="E538" s="51"/>
      <c r="F538" s="51"/>
      <c r="J538" s="34"/>
      <c r="O538" s="38"/>
    </row>
    <row r="539" spans="4:15" s="39" customFormat="1" ht="12" customHeight="1">
      <c r="D539" s="51"/>
      <c r="E539" s="51"/>
      <c r="F539" s="51"/>
      <c r="J539" s="34"/>
      <c r="O539" s="38"/>
    </row>
    <row r="540" spans="4:15" s="39" customFormat="1" ht="12" customHeight="1">
      <c r="D540" s="51"/>
      <c r="E540" s="51"/>
      <c r="F540" s="51"/>
      <c r="J540" s="34"/>
      <c r="O540" s="38"/>
    </row>
    <row r="541" spans="4:15" s="39" customFormat="1" ht="12" customHeight="1">
      <c r="D541" s="51"/>
      <c r="E541" s="51"/>
      <c r="F541" s="51"/>
      <c r="J541" s="34"/>
      <c r="O541" s="38"/>
    </row>
    <row r="542" spans="4:15" s="39" customFormat="1" ht="12" customHeight="1">
      <c r="D542" s="51"/>
      <c r="E542" s="51"/>
      <c r="F542" s="51"/>
      <c r="J542" s="34"/>
      <c r="O542" s="38"/>
    </row>
    <row r="543" spans="4:15" s="39" customFormat="1" ht="12" customHeight="1">
      <c r="D543" s="51"/>
      <c r="E543" s="51"/>
      <c r="F543" s="51"/>
      <c r="J543" s="34"/>
      <c r="O543" s="38"/>
    </row>
    <row r="544" spans="4:15" s="39" customFormat="1" ht="12" customHeight="1">
      <c r="D544" s="51"/>
      <c r="E544" s="51"/>
      <c r="F544" s="51"/>
      <c r="J544" s="34"/>
      <c r="O544" s="38"/>
    </row>
    <row r="545" spans="4:15" s="39" customFormat="1" ht="12" customHeight="1">
      <c r="D545" s="51"/>
      <c r="E545" s="51"/>
      <c r="F545" s="51"/>
      <c r="J545" s="34"/>
      <c r="O545" s="38"/>
    </row>
    <row r="546" spans="4:15" s="39" customFormat="1" ht="12" customHeight="1">
      <c r="D546" s="51"/>
      <c r="E546" s="51"/>
      <c r="F546" s="51"/>
      <c r="J546" s="34"/>
      <c r="O546" s="38"/>
    </row>
    <row r="547" spans="4:15" s="39" customFormat="1" ht="12" customHeight="1">
      <c r="D547" s="51"/>
      <c r="E547" s="51"/>
      <c r="F547" s="51"/>
      <c r="J547" s="34"/>
      <c r="O547" s="38"/>
    </row>
    <row r="548" spans="4:15" s="39" customFormat="1" ht="12" customHeight="1">
      <c r="D548" s="51"/>
      <c r="E548" s="51"/>
      <c r="F548" s="51"/>
      <c r="J548" s="34"/>
      <c r="O548" s="38"/>
    </row>
    <row r="549" spans="4:15" s="39" customFormat="1" ht="12" customHeight="1">
      <c r="D549" s="51"/>
      <c r="E549" s="51"/>
      <c r="F549" s="51"/>
      <c r="J549" s="34"/>
      <c r="O549" s="38"/>
    </row>
    <row r="550" spans="4:15" s="39" customFormat="1" ht="12" customHeight="1">
      <c r="D550" s="51"/>
      <c r="E550" s="51"/>
      <c r="F550" s="51"/>
      <c r="J550" s="34"/>
      <c r="O550" s="38"/>
    </row>
    <row r="551" spans="4:15" s="39" customFormat="1" ht="12" customHeight="1">
      <c r="D551" s="51"/>
      <c r="E551" s="51"/>
      <c r="F551" s="51"/>
      <c r="J551" s="34"/>
      <c r="O551" s="38"/>
    </row>
    <row r="552" spans="4:15" s="39" customFormat="1" ht="12" customHeight="1">
      <c r="D552" s="51"/>
      <c r="E552" s="51"/>
      <c r="F552" s="51"/>
      <c r="J552" s="34"/>
      <c r="O552" s="38"/>
    </row>
    <row r="553" spans="4:15" s="39" customFormat="1" ht="12" customHeight="1">
      <c r="D553" s="51"/>
      <c r="E553" s="51"/>
      <c r="F553" s="51"/>
      <c r="J553" s="34"/>
      <c r="O553" s="38"/>
    </row>
    <row r="554" spans="4:15" s="39" customFormat="1" ht="12" customHeight="1">
      <c r="D554" s="51"/>
      <c r="E554" s="51"/>
      <c r="F554" s="51"/>
      <c r="J554" s="34"/>
      <c r="O554" s="38"/>
    </row>
    <row r="555" spans="4:15" s="39" customFormat="1" ht="12" customHeight="1">
      <c r="D555" s="51"/>
      <c r="E555" s="51"/>
      <c r="F555" s="51"/>
      <c r="J555" s="34"/>
      <c r="O555" s="38"/>
    </row>
    <row r="556" spans="4:15" s="39" customFormat="1" ht="12" customHeight="1">
      <c r="D556" s="51"/>
      <c r="E556" s="51"/>
      <c r="F556" s="51"/>
      <c r="J556" s="34"/>
      <c r="O556" s="38"/>
    </row>
    <row r="557" spans="4:15" s="39" customFormat="1" ht="12" customHeight="1">
      <c r="D557" s="51"/>
      <c r="E557" s="51"/>
      <c r="F557" s="51"/>
      <c r="J557" s="34"/>
      <c r="O557" s="38"/>
    </row>
    <row r="558" spans="4:15" s="39" customFormat="1" ht="12" customHeight="1">
      <c r="D558" s="51"/>
      <c r="E558" s="51"/>
      <c r="F558" s="51"/>
      <c r="J558" s="34"/>
      <c r="O558" s="38"/>
    </row>
    <row r="559" spans="4:15" s="39" customFormat="1" ht="12" customHeight="1">
      <c r="D559" s="51"/>
      <c r="E559" s="51"/>
      <c r="F559" s="51"/>
      <c r="J559" s="34"/>
      <c r="O559" s="38"/>
    </row>
    <row r="560" spans="4:15" s="39" customFormat="1" ht="12" customHeight="1">
      <c r="D560" s="51"/>
      <c r="E560" s="51"/>
      <c r="F560" s="51"/>
      <c r="J560" s="34"/>
      <c r="O560" s="38"/>
    </row>
    <row r="561" spans="4:15" s="39" customFormat="1" ht="12" customHeight="1">
      <c r="D561" s="51"/>
      <c r="E561" s="51"/>
      <c r="F561" s="51"/>
      <c r="J561" s="34"/>
      <c r="O561" s="38"/>
    </row>
    <row r="562" spans="4:15" s="39" customFormat="1" ht="12" customHeight="1">
      <c r="D562" s="51"/>
      <c r="E562" s="51"/>
      <c r="F562" s="51"/>
      <c r="J562" s="34"/>
      <c r="O562" s="38"/>
    </row>
    <row r="563" spans="4:15" s="39" customFormat="1" ht="12" customHeight="1">
      <c r="D563" s="51"/>
      <c r="E563" s="51"/>
      <c r="F563" s="51"/>
      <c r="J563" s="34"/>
      <c r="O563" s="38"/>
    </row>
    <row r="564" spans="4:15" s="39" customFormat="1" ht="12" customHeight="1">
      <c r="D564" s="51"/>
      <c r="E564" s="51"/>
      <c r="F564" s="51"/>
      <c r="J564" s="34"/>
      <c r="O564" s="38"/>
    </row>
    <row r="565" spans="4:15" s="39" customFormat="1" ht="12" customHeight="1">
      <c r="D565" s="51"/>
      <c r="E565" s="51"/>
      <c r="F565" s="51"/>
      <c r="J565" s="34"/>
      <c r="O565" s="38"/>
    </row>
    <row r="566" spans="4:15" s="39" customFormat="1" ht="12" customHeight="1">
      <c r="D566" s="51"/>
      <c r="E566" s="51"/>
      <c r="F566" s="51"/>
      <c r="J566" s="34"/>
      <c r="O566" s="38"/>
    </row>
    <row r="567" spans="4:15" s="39" customFormat="1" ht="12" customHeight="1">
      <c r="D567" s="51"/>
      <c r="E567" s="51"/>
      <c r="F567" s="51"/>
      <c r="J567" s="34"/>
      <c r="O567" s="38"/>
    </row>
    <row r="568" spans="4:15" s="39" customFormat="1" ht="12" customHeight="1">
      <c r="D568" s="51"/>
      <c r="E568" s="51"/>
      <c r="F568" s="51"/>
      <c r="J568" s="34"/>
      <c r="O568" s="38"/>
    </row>
    <row r="569" spans="4:15" s="39" customFormat="1" ht="12" customHeight="1">
      <c r="D569" s="51"/>
      <c r="E569" s="51"/>
      <c r="F569" s="51"/>
      <c r="J569" s="34"/>
      <c r="O569" s="38"/>
    </row>
    <row r="570" spans="4:15" s="39" customFormat="1" ht="12" customHeight="1">
      <c r="D570" s="51"/>
      <c r="E570" s="51"/>
      <c r="F570" s="51"/>
      <c r="J570" s="34"/>
      <c r="O570" s="38"/>
    </row>
    <row r="571" spans="4:15" s="39" customFormat="1" ht="12" customHeight="1">
      <c r="D571" s="51"/>
      <c r="E571" s="51"/>
      <c r="F571" s="51"/>
      <c r="J571" s="34"/>
      <c r="O571" s="38"/>
    </row>
    <row r="572" spans="4:15" s="39" customFormat="1" ht="12" customHeight="1">
      <c r="D572" s="51"/>
      <c r="E572" s="51"/>
      <c r="F572" s="51"/>
      <c r="J572" s="34"/>
      <c r="O572" s="38"/>
    </row>
    <row r="573" spans="4:15" s="39" customFormat="1" ht="12" customHeight="1">
      <c r="D573" s="51"/>
      <c r="E573" s="51"/>
      <c r="F573" s="51"/>
      <c r="J573" s="34"/>
      <c r="O573" s="38"/>
    </row>
    <row r="574" spans="4:15" s="39" customFormat="1" ht="12" customHeight="1">
      <c r="D574" s="51"/>
      <c r="E574" s="51"/>
      <c r="F574" s="51"/>
      <c r="J574" s="34"/>
      <c r="O574" s="38"/>
    </row>
    <row r="575" spans="4:15" s="39" customFormat="1" ht="12" customHeight="1">
      <c r="D575" s="51"/>
      <c r="E575" s="51"/>
      <c r="F575" s="51"/>
      <c r="J575" s="34"/>
      <c r="O575" s="38"/>
    </row>
    <row r="576" spans="4:15" s="39" customFormat="1" ht="12" customHeight="1">
      <c r="D576" s="51"/>
      <c r="E576" s="51"/>
      <c r="F576" s="51"/>
      <c r="J576" s="34"/>
      <c r="O576" s="38"/>
    </row>
    <row r="577" spans="4:15" s="39" customFormat="1" ht="12" customHeight="1">
      <c r="D577" s="51"/>
      <c r="E577" s="51"/>
      <c r="F577" s="51"/>
      <c r="J577" s="34"/>
      <c r="O577" s="38"/>
    </row>
    <row r="578" spans="4:15" s="39" customFormat="1" ht="12" customHeight="1">
      <c r="D578" s="51"/>
      <c r="E578" s="51"/>
      <c r="F578" s="51"/>
      <c r="J578" s="34"/>
      <c r="O578" s="38"/>
    </row>
    <row r="579" spans="4:15" s="39" customFormat="1" ht="12" customHeight="1">
      <c r="D579" s="51"/>
      <c r="E579" s="51"/>
      <c r="F579" s="51"/>
      <c r="J579" s="34"/>
      <c r="O579" s="38"/>
    </row>
    <row r="580" spans="4:15" s="39" customFormat="1" ht="12" customHeight="1">
      <c r="D580" s="51"/>
      <c r="E580" s="51"/>
      <c r="F580" s="51"/>
      <c r="J580" s="34"/>
      <c r="O580" s="38"/>
    </row>
    <row r="581" spans="4:15" s="39" customFormat="1" ht="12" customHeight="1">
      <c r="D581" s="51"/>
      <c r="E581" s="51"/>
      <c r="F581" s="51"/>
      <c r="J581" s="34"/>
      <c r="O581" s="38"/>
    </row>
    <row r="582" spans="4:15" s="39" customFormat="1" ht="12" customHeight="1">
      <c r="D582" s="51"/>
      <c r="E582" s="51"/>
      <c r="F582" s="51"/>
      <c r="J582" s="34"/>
      <c r="O582" s="38"/>
    </row>
    <row r="583" spans="4:15" s="39" customFormat="1" ht="12" customHeight="1">
      <c r="D583" s="51"/>
      <c r="E583" s="51"/>
      <c r="F583" s="51"/>
      <c r="J583" s="34"/>
      <c r="O583" s="38"/>
    </row>
    <row r="584" spans="4:15" s="39" customFormat="1" ht="12" customHeight="1">
      <c r="D584" s="51"/>
      <c r="E584" s="51"/>
      <c r="F584" s="51"/>
      <c r="J584" s="34"/>
      <c r="O584" s="38"/>
    </row>
    <row r="585" spans="4:15" s="39" customFormat="1" ht="12" customHeight="1">
      <c r="D585" s="51"/>
      <c r="E585" s="51"/>
      <c r="F585" s="51"/>
      <c r="J585" s="34"/>
      <c r="O585" s="38"/>
    </row>
    <row r="586" spans="4:15" s="39" customFormat="1" ht="12" customHeight="1">
      <c r="D586" s="51"/>
      <c r="E586" s="51"/>
      <c r="F586" s="51"/>
      <c r="J586" s="34"/>
      <c r="O586" s="38"/>
    </row>
    <row r="587" spans="4:15" s="39" customFormat="1" ht="12" customHeight="1">
      <c r="D587" s="51"/>
      <c r="E587" s="51"/>
      <c r="F587" s="51"/>
      <c r="J587" s="34"/>
      <c r="O587" s="38"/>
    </row>
    <row r="588" spans="4:15" s="39" customFormat="1" ht="12" customHeight="1">
      <c r="D588" s="51"/>
      <c r="E588" s="51"/>
      <c r="F588" s="51"/>
      <c r="J588" s="34"/>
      <c r="O588" s="38"/>
    </row>
    <row r="589" spans="4:15" s="39" customFormat="1" ht="12" customHeight="1">
      <c r="D589" s="51"/>
      <c r="E589" s="51"/>
      <c r="F589" s="51"/>
      <c r="J589" s="34"/>
      <c r="O589" s="38"/>
    </row>
    <row r="590" spans="4:15" s="39" customFormat="1" ht="12" customHeight="1">
      <c r="D590" s="51"/>
      <c r="E590" s="51"/>
      <c r="F590" s="51"/>
      <c r="J590" s="34"/>
      <c r="O590" s="38"/>
    </row>
    <row r="591" spans="4:15" s="39" customFormat="1" ht="12" customHeight="1">
      <c r="D591" s="51"/>
      <c r="E591" s="51"/>
      <c r="F591" s="51"/>
      <c r="J591" s="34"/>
      <c r="O591" s="38"/>
    </row>
    <row r="592" spans="4:15" s="39" customFormat="1" ht="12" customHeight="1">
      <c r="D592" s="51"/>
      <c r="E592" s="51"/>
      <c r="F592" s="51"/>
      <c r="J592" s="34"/>
      <c r="O592" s="38"/>
    </row>
    <row r="593" spans="4:15" s="39" customFormat="1" ht="12" customHeight="1">
      <c r="D593" s="51"/>
      <c r="E593" s="51"/>
      <c r="F593" s="51"/>
      <c r="J593" s="34"/>
      <c r="O593" s="38"/>
    </row>
    <row r="594" spans="4:15" s="39" customFormat="1" ht="12" customHeight="1">
      <c r="D594" s="51"/>
      <c r="E594" s="51"/>
      <c r="F594" s="51"/>
      <c r="J594" s="34"/>
      <c r="O594" s="38"/>
    </row>
    <row r="595" spans="4:15" s="39" customFormat="1" ht="12" customHeight="1">
      <c r="D595" s="51"/>
      <c r="E595" s="51"/>
      <c r="F595" s="51"/>
      <c r="J595" s="34"/>
      <c r="O595" s="38"/>
    </row>
    <row r="596" spans="4:15" s="39" customFormat="1" ht="12" customHeight="1">
      <c r="D596" s="51"/>
      <c r="E596" s="51"/>
      <c r="F596" s="51"/>
      <c r="J596" s="34"/>
      <c r="O596" s="38"/>
    </row>
    <row r="597" spans="4:15" s="39" customFormat="1" ht="12" customHeight="1">
      <c r="D597" s="51"/>
      <c r="E597" s="51"/>
      <c r="F597" s="51"/>
      <c r="J597" s="34"/>
      <c r="O597" s="38"/>
    </row>
    <row r="598" spans="4:15" s="39" customFormat="1" ht="12" customHeight="1">
      <c r="D598" s="51"/>
      <c r="E598" s="51"/>
      <c r="F598" s="51"/>
      <c r="J598" s="34"/>
      <c r="O598" s="38"/>
    </row>
    <row r="599" spans="4:15" s="39" customFormat="1" ht="12" customHeight="1">
      <c r="D599" s="51"/>
      <c r="E599" s="51"/>
      <c r="F599" s="51"/>
      <c r="J599" s="34"/>
      <c r="O599" s="38"/>
    </row>
    <row r="600" spans="4:15" s="39" customFormat="1" ht="12" customHeight="1">
      <c r="D600" s="51"/>
      <c r="E600" s="51"/>
      <c r="F600" s="51"/>
      <c r="J600" s="34"/>
      <c r="O600" s="38"/>
    </row>
    <row r="601" spans="4:15" s="39" customFormat="1" ht="12" customHeight="1">
      <c r="D601" s="51"/>
      <c r="E601" s="51"/>
      <c r="F601" s="51"/>
      <c r="J601" s="34"/>
      <c r="O601" s="38"/>
    </row>
    <row r="602" spans="4:15" s="39" customFormat="1" ht="12" customHeight="1">
      <c r="D602" s="51"/>
      <c r="E602" s="51"/>
      <c r="F602" s="51"/>
      <c r="J602" s="34"/>
      <c r="O602" s="38"/>
    </row>
    <row r="603" spans="4:15" s="39" customFormat="1" ht="12" customHeight="1">
      <c r="D603" s="51"/>
      <c r="E603" s="51"/>
      <c r="F603" s="51"/>
      <c r="J603" s="34"/>
      <c r="O603" s="38"/>
    </row>
    <row r="604" spans="4:15" s="39" customFormat="1" ht="12" customHeight="1">
      <c r="D604" s="51"/>
      <c r="E604" s="51"/>
      <c r="F604" s="51"/>
      <c r="J604" s="34"/>
      <c r="O604" s="38"/>
    </row>
    <row r="605" spans="4:15" s="39" customFormat="1" ht="12" customHeight="1">
      <c r="D605" s="51"/>
      <c r="E605" s="51"/>
      <c r="F605" s="51"/>
      <c r="J605" s="34"/>
      <c r="O605" s="38"/>
    </row>
    <row r="606" spans="4:15" s="39" customFormat="1" ht="12" customHeight="1">
      <c r="D606" s="51"/>
      <c r="E606" s="51"/>
      <c r="F606" s="51"/>
      <c r="J606" s="34"/>
      <c r="O606" s="38"/>
    </row>
    <row r="607" spans="4:15" s="39" customFormat="1" ht="12" customHeight="1">
      <c r="D607" s="51"/>
      <c r="E607" s="51"/>
      <c r="F607" s="51"/>
      <c r="J607" s="34"/>
      <c r="O607" s="38"/>
    </row>
    <row r="608" spans="4:15" s="39" customFormat="1" ht="12" customHeight="1">
      <c r="D608" s="51"/>
      <c r="E608" s="51"/>
      <c r="F608" s="51"/>
      <c r="J608" s="34"/>
      <c r="O608" s="38"/>
    </row>
    <row r="609" spans="4:15" s="39" customFormat="1" ht="12" customHeight="1">
      <c r="D609" s="51"/>
      <c r="E609" s="51"/>
      <c r="F609" s="51"/>
      <c r="J609" s="34"/>
      <c r="O609" s="38"/>
    </row>
    <row r="610" spans="4:15" s="39" customFormat="1" ht="12" customHeight="1">
      <c r="D610" s="51"/>
      <c r="E610" s="51"/>
      <c r="F610" s="51"/>
      <c r="J610" s="34"/>
      <c r="O610" s="38"/>
    </row>
    <row r="611" spans="4:15" s="39" customFormat="1" ht="12" customHeight="1">
      <c r="D611" s="51"/>
      <c r="E611" s="51"/>
      <c r="F611" s="51"/>
      <c r="J611" s="34"/>
      <c r="O611" s="38"/>
    </row>
    <row r="612" spans="4:15" s="39" customFormat="1" ht="12" customHeight="1">
      <c r="D612" s="51"/>
      <c r="E612" s="51"/>
      <c r="F612" s="51"/>
      <c r="J612" s="34"/>
      <c r="O612" s="38"/>
    </row>
    <row r="613" spans="4:15" s="39" customFormat="1" ht="12" customHeight="1">
      <c r="D613" s="51"/>
      <c r="E613" s="51"/>
      <c r="F613" s="51"/>
      <c r="J613" s="34"/>
      <c r="O613" s="38"/>
    </row>
    <row r="614" spans="4:15" s="39" customFormat="1" ht="12" customHeight="1">
      <c r="D614" s="51"/>
      <c r="E614" s="51"/>
      <c r="F614" s="51"/>
      <c r="J614" s="34"/>
      <c r="O614" s="38"/>
    </row>
    <row r="615" spans="4:15" s="39" customFormat="1" ht="12" customHeight="1">
      <c r="D615" s="51"/>
      <c r="E615" s="51"/>
      <c r="F615" s="51"/>
      <c r="J615" s="34"/>
      <c r="O615" s="38"/>
    </row>
    <row r="616" spans="4:15" s="39" customFormat="1" ht="12" customHeight="1">
      <c r="D616" s="51"/>
      <c r="E616" s="51"/>
      <c r="F616" s="51"/>
      <c r="J616" s="34"/>
      <c r="O616" s="38"/>
    </row>
    <row r="617" spans="4:15" s="39" customFormat="1" ht="12" customHeight="1">
      <c r="D617" s="51"/>
      <c r="E617" s="51"/>
      <c r="F617" s="51"/>
      <c r="J617" s="34"/>
      <c r="O617" s="38"/>
    </row>
    <row r="618" spans="4:15" s="39" customFormat="1" ht="12" customHeight="1">
      <c r="D618" s="51"/>
      <c r="E618" s="51"/>
      <c r="F618" s="51"/>
      <c r="J618" s="34"/>
      <c r="O618" s="38"/>
    </row>
    <row r="619" spans="4:15" s="39" customFormat="1" ht="12" customHeight="1">
      <c r="D619" s="51"/>
      <c r="E619" s="51"/>
      <c r="F619" s="51"/>
      <c r="J619" s="34"/>
      <c r="O619" s="38"/>
    </row>
    <row r="620" spans="4:15" s="39" customFormat="1" ht="12" customHeight="1">
      <c r="D620" s="51"/>
      <c r="E620" s="51"/>
      <c r="F620" s="51"/>
      <c r="J620" s="34"/>
      <c r="O620" s="38"/>
    </row>
    <row r="621" spans="4:15" s="39" customFormat="1" ht="12" customHeight="1">
      <c r="D621" s="51"/>
      <c r="E621" s="51"/>
      <c r="F621" s="51"/>
      <c r="J621" s="34"/>
      <c r="O621" s="38"/>
    </row>
    <row r="622" spans="4:15" s="39" customFormat="1" ht="12" customHeight="1">
      <c r="D622" s="51"/>
      <c r="E622" s="51"/>
      <c r="F622" s="51"/>
      <c r="J622" s="34"/>
      <c r="O622" s="38"/>
    </row>
    <row r="623" spans="4:15" s="39" customFormat="1" ht="12" customHeight="1">
      <c r="D623" s="51"/>
      <c r="E623" s="51"/>
      <c r="F623" s="51"/>
      <c r="J623" s="34"/>
      <c r="O623" s="38"/>
    </row>
    <row r="624" spans="4:15" s="39" customFormat="1" ht="12" customHeight="1">
      <c r="D624" s="51"/>
      <c r="E624" s="51"/>
      <c r="F624" s="51"/>
      <c r="J624" s="34"/>
      <c r="O624" s="38"/>
    </row>
    <row r="625" spans="4:15" s="39" customFormat="1" ht="12" customHeight="1">
      <c r="D625" s="51"/>
      <c r="E625" s="51"/>
      <c r="F625" s="51"/>
      <c r="J625" s="34"/>
      <c r="O625" s="38"/>
    </row>
    <row r="626" spans="4:15" s="39" customFormat="1" ht="12" customHeight="1">
      <c r="D626" s="51"/>
      <c r="E626" s="51"/>
      <c r="F626" s="51"/>
      <c r="J626" s="34"/>
      <c r="O626" s="38"/>
    </row>
    <row r="627" spans="4:15" s="39" customFormat="1" ht="12" customHeight="1">
      <c r="D627" s="51"/>
      <c r="E627" s="51"/>
      <c r="F627" s="51"/>
      <c r="J627" s="34"/>
      <c r="O627" s="38"/>
    </row>
    <row r="628" spans="4:15" s="39" customFormat="1" ht="12" customHeight="1">
      <c r="D628" s="51"/>
      <c r="E628" s="51"/>
      <c r="F628" s="51"/>
      <c r="J628" s="34"/>
      <c r="O628" s="38"/>
    </row>
    <row r="629" spans="4:15" s="39" customFormat="1" ht="12" customHeight="1">
      <c r="D629" s="51"/>
      <c r="E629" s="51"/>
      <c r="F629" s="51"/>
      <c r="J629" s="34"/>
      <c r="O629" s="38"/>
    </row>
    <row r="630" spans="4:15" s="39" customFormat="1" ht="12" customHeight="1">
      <c r="D630" s="51"/>
      <c r="E630" s="51"/>
      <c r="F630" s="51"/>
      <c r="J630" s="34"/>
      <c r="O630" s="38"/>
    </row>
    <row r="631" spans="4:15" s="39" customFormat="1" ht="12" customHeight="1">
      <c r="D631" s="51"/>
      <c r="E631" s="51"/>
      <c r="F631" s="51"/>
      <c r="J631" s="34"/>
      <c r="O631" s="38"/>
    </row>
    <row r="632" spans="4:15" s="39" customFormat="1" ht="12" customHeight="1">
      <c r="D632" s="51"/>
      <c r="E632" s="51"/>
      <c r="F632" s="51"/>
      <c r="J632" s="34"/>
      <c r="O632" s="38"/>
    </row>
    <row r="633" spans="4:15" s="39" customFormat="1" ht="12" customHeight="1">
      <c r="D633" s="51"/>
      <c r="E633" s="51"/>
      <c r="F633" s="51"/>
      <c r="J633" s="34"/>
      <c r="O633" s="38"/>
    </row>
    <row r="634" spans="4:15" s="39" customFormat="1" ht="12" customHeight="1">
      <c r="D634" s="51"/>
      <c r="E634" s="51"/>
      <c r="F634" s="51"/>
      <c r="J634" s="34"/>
      <c r="O634" s="38"/>
    </row>
    <row r="635" spans="4:15" s="39" customFormat="1" ht="12" customHeight="1">
      <c r="D635" s="51"/>
      <c r="E635" s="51"/>
      <c r="F635" s="51"/>
      <c r="J635" s="34"/>
      <c r="O635" s="38"/>
    </row>
    <row r="636" spans="4:15" s="39" customFormat="1" ht="12" customHeight="1">
      <c r="D636" s="51"/>
      <c r="E636" s="51"/>
      <c r="F636" s="51"/>
      <c r="J636" s="34"/>
      <c r="O636" s="38"/>
    </row>
    <row r="637" spans="4:15" s="39" customFormat="1" ht="12" customHeight="1">
      <c r="D637" s="51"/>
      <c r="E637" s="51"/>
      <c r="F637" s="51"/>
      <c r="J637" s="34"/>
      <c r="O637" s="38"/>
    </row>
    <row r="638" spans="4:15" s="39" customFormat="1" ht="12" customHeight="1">
      <c r="D638" s="51"/>
      <c r="E638" s="51"/>
      <c r="F638" s="51"/>
      <c r="J638" s="34"/>
      <c r="O638" s="38"/>
    </row>
    <row r="639" spans="4:15" s="39" customFormat="1" ht="12" customHeight="1">
      <c r="D639" s="51"/>
      <c r="E639" s="51"/>
      <c r="F639" s="51"/>
      <c r="J639" s="34"/>
      <c r="O639" s="38"/>
    </row>
    <row r="640" spans="4:15" s="39" customFormat="1" ht="12" customHeight="1">
      <c r="D640" s="51"/>
      <c r="E640" s="51"/>
      <c r="F640" s="51"/>
      <c r="J640" s="34"/>
      <c r="O640" s="38"/>
    </row>
    <row r="641" spans="4:15" s="39" customFormat="1" ht="12" customHeight="1">
      <c r="D641" s="51"/>
      <c r="E641" s="51"/>
      <c r="F641" s="51"/>
      <c r="J641" s="34"/>
      <c r="O641" s="38"/>
    </row>
    <row r="642" spans="4:15" s="39" customFormat="1" ht="12" customHeight="1">
      <c r="D642" s="51"/>
      <c r="E642" s="51"/>
      <c r="F642" s="51"/>
      <c r="J642" s="34"/>
      <c r="O642" s="38"/>
    </row>
    <row r="643" spans="4:15" s="39" customFormat="1" ht="12" customHeight="1">
      <c r="D643" s="51"/>
      <c r="E643" s="51"/>
      <c r="F643" s="51"/>
      <c r="J643" s="34"/>
      <c r="O643" s="38"/>
    </row>
    <row r="644" spans="4:15" s="39" customFormat="1" ht="12" customHeight="1">
      <c r="D644" s="51"/>
      <c r="E644" s="51"/>
      <c r="F644" s="51"/>
      <c r="J644" s="34"/>
      <c r="O644" s="38"/>
    </row>
    <row r="645" spans="4:15" s="39" customFormat="1" ht="12" customHeight="1">
      <c r="D645" s="51"/>
      <c r="E645" s="51"/>
      <c r="F645" s="51"/>
      <c r="J645" s="34"/>
      <c r="O645" s="38"/>
    </row>
    <row r="646" spans="4:15" s="39" customFormat="1" ht="12" customHeight="1">
      <c r="D646" s="51"/>
      <c r="E646" s="51"/>
      <c r="F646" s="51"/>
      <c r="J646" s="34"/>
      <c r="O646" s="38"/>
    </row>
    <row r="647" spans="4:15" s="39" customFormat="1" ht="12" customHeight="1">
      <c r="D647" s="51"/>
      <c r="E647" s="51"/>
      <c r="F647" s="51"/>
      <c r="J647" s="34"/>
      <c r="O647" s="38"/>
    </row>
    <row r="648" spans="4:15" s="39" customFormat="1" ht="12" customHeight="1">
      <c r="D648" s="51"/>
      <c r="E648" s="51"/>
      <c r="F648" s="51"/>
      <c r="J648" s="34"/>
      <c r="O648" s="38"/>
    </row>
    <row r="649" spans="4:15" s="39" customFormat="1" ht="12" customHeight="1">
      <c r="D649" s="51"/>
      <c r="E649" s="51"/>
      <c r="F649" s="51"/>
      <c r="J649" s="34"/>
      <c r="O649" s="38"/>
    </row>
    <row r="650" spans="4:15" s="39" customFormat="1" ht="12" customHeight="1">
      <c r="D650" s="51"/>
      <c r="E650" s="51"/>
      <c r="F650" s="51"/>
      <c r="J650" s="34"/>
      <c r="O650" s="38"/>
    </row>
    <row r="651" spans="4:15" s="39" customFormat="1" ht="12" customHeight="1">
      <c r="D651" s="51"/>
      <c r="E651" s="51"/>
      <c r="F651" s="51"/>
      <c r="J651" s="34"/>
      <c r="O651" s="38"/>
    </row>
    <row r="652" spans="4:15" s="39" customFormat="1" ht="12" customHeight="1">
      <c r="D652" s="51"/>
      <c r="E652" s="51"/>
      <c r="F652" s="51"/>
      <c r="J652" s="34"/>
      <c r="O652" s="38"/>
    </row>
    <row r="653" spans="4:15" s="39" customFormat="1" ht="12" customHeight="1">
      <c r="D653" s="51"/>
      <c r="E653" s="51"/>
      <c r="F653" s="51"/>
      <c r="J653" s="34"/>
      <c r="O653" s="38"/>
    </row>
    <row r="654" spans="4:15" s="39" customFormat="1" ht="12" customHeight="1">
      <c r="D654" s="51"/>
      <c r="E654" s="51"/>
      <c r="F654" s="51"/>
      <c r="J654" s="34"/>
      <c r="O654" s="38"/>
    </row>
    <row r="655" spans="4:15" s="39" customFormat="1" ht="12" customHeight="1">
      <c r="D655" s="51"/>
      <c r="E655" s="51"/>
      <c r="F655" s="51"/>
      <c r="J655" s="34"/>
      <c r="O655" s="38"/>
    </row>
    <row r="656" spans="4:15" s="39" customFormat="1" ht="12" customHeight="1">
      <c r="D656" s="51"/>
      <c r="E656" s="51"/>
      <c r="F656" s="51"/>
      <c r="J656" s="34"/>
      <c r="O656" s="38"/>
    </row>
    <row r="657" spans="4:15" s="39" customFormat="1" ht="12" customHeight="1">
      <c r="D657" s="51"/>
      <c r="E657" s="51"/>
      <c r="F657" s="51"/>
      <c r="J657" s="34"/>
      <c r="O657" s="38"/>
    </row>
    <row r="658" spans="4:15" s="39" customFormat="1" ht="12" customHeight="1">
      <c r="D658" s="51"/>
      <c r="E658" s="51"/>
      <c r="F658" s="51"/>
      <c r="J658" s="34"/>
      <c r="O658" s="38"/>
    </row>
    <row r="659" spans="4:15" s="39" customFormat="1" ht="12" customHeight="1">
      <c r="D659" s="51"/>
      <c r="E659" s="51"/>
      <c r="F659" s="51"/>
      <c r="J659" s="34"/>
      <c r="O659" s="38"/>
    </row>
    <row r="660" spans="4:15" s="39" customFormat="1" ht="12" customHeight="1">
      <c r="D660" s="51"/>
      <c r="E660" s="51"/>
      <c r="F660" s="51"/>
      <c r="J660" s="34"/>
      <c r="O660" s="38"/>
    </row>
    <row r="661" spans="4:15" s="39" customFormat="1" ht="12" customHeight="1">
      <c r="D661" s="51"/>
      <c r="E661" s="51"/>
      <c r="F661" s="51"/>
      <c r="J661" s="34"/>
      <c r="O661" s="38"/>
    </row>
    <row r="662" spans="4:15" s="39" customFormat="1" ht="12" customHeight="1">
      <c r="D662" s="51"/>
      <c r="E662" s="51"/>
      <c r="F662" s="51"/>
      <c r="J662" s="34"/>
      <c r="O662" s="38"/>
    </row>
    <row r="663" spans="4:15" s="39" customFormat="1" ht="12" customHeight="1">
      <c r="D663" s="51"/>
      <c r="E663" s="51"/>
      <c r="F663" s="51"/>
      <c r="J663" s="34"/>
      <c r="O663" s="38"/>
    </row>
    <row r="664" spans="4:15" s="39" customFormat="1" ht="12" customHeight="1">
      <c r="D664" s="51"/>
      <c r="E664" s="51"/>
      <c r="F664" s="51"/>
      <c r="J664" s="34"/>
      <c r="O664" s="38"/>
    </row>
    <row r="665" spans="4:15" s="39" customFormat="1" ht="12" customHeight="1">
      <c r="D665" s="51"/>
      <c r="E665" s="51"/>
      <c r="F665" s="51"/>
      <c r="J665" s="34"/>
      <c r="O665" s="38"/>
    </row>
    <row r="666" spans="4:15" s="39" customFormat="1" ht="12" customHeight="1">
      <c r="D666" s="51"/>
      <c r="E666" s="51"/>
      <c r="F666" s="51"/>
      <c r="J666" s="34"/>
      <c r="O666" s="38"/>
    </row>
    <row r="667" spans="4:15" s="39" customFormat="1" ht="12" customHeight="1">
      <c r="D667" s="51"/>
      <c r="E667" s="51"/>
      <c r="F667" s="51"/>
      <c r="J667" s="34"/>
      <c r="O667" s="38"/>
    </row>
    <row r="668" spans="4:15" s="39" customFormat="1" ht="12" customHeight="1">
      <c r="D668" s="51"/>
      <c r="E668" s="51"/>
      <c r="F668" s="51"/>
      <c r="J668" s="34"/>
      <c r="O668" s="38"/>
    </row>
    <row r="669" spans="4:15" s="39" customFormat="1" ht="12" customHeight="1">
      <c r="D669" s="51"/>
      <c r="E669" s="51"/>
      <c r="F669" s="51"/>
      <c r="J669" s="34"/>
      <c r="O669" s="38"/>
    </row>
    <row r="670" spans="4:15" s="39" customFormat="1" ht="12" customHeight="1">
      <c r="D670" s="51"/>
      <c r="E670" s="51"/>
      <c r="F670" s="51"/>
      <c r="J670" s="34"/>
      <c r="O670" s="38"/>
    </row>
    <row r="671" spans="4:15" s="39" customFormat="1" ht="12" customHeight="1">
      <c r="D671" s="51"/>
      <c r="E671" s="51"/>
      <c r="F671" s="51"/>
      <c r="J671" s="34"/>
      <c r="O671" s="38"/>
    </row>
    <row r="672" spans="4:15" s="39" customFormat="1" ht="12" customHeight="1">
      <c r="D672" s="51"/>
      <c r="E672" s="51"/>
      <c r="F672" s="51"/>
      <c r="J672" s="34"/>
      <c r="O672" s="38"/>
    </row>
    <row r="673" spans="4:15" s="39" customFormat="1" ht="12" customHeight="1">
      <c r="D673" s="51"/>
      <c r="E673" s="51"/>
      <c r="F673" s="51"/>
      <c r="J673" s="34"/>
      <c r="O673" s="38"/>
    </row>
    <row r="674" spans="4:15" s="39" customFormat="1" ht="12" customHeight="1">
      <c r="D674" s="51"/>
      <c r="E674" s="51"/>
      <c r="F674" s="51"/>
      <c r="J674" s="34"/>
      <c r="O674" s="38"/>
    </row>
    <row r="675" spans="4:15" s="39" customFormat="1" ht="12" customHeight="1">
      <c r="D675" s="51"/>
      <c r="E675" s="51"/>
      <c r="F675" s="51"/>
      <c r="J675" s="34"/>
      <c r="O675" s="38"/>
    </row>
    <row r="676" spans="4:15" s="39" customFormat="1" ht="12" customHeight="1">
      <c r="D676" s="51"/>
      <c r="E676" s="51"/>
      <c r="F676" s="51"/>
      <c r="J676" s="34"/>
      <c r="O676" s="38"/>
    </row>
    <row r="677" spans="4:15" s="39" customFormat="1" ht="12" customHeight="1">
      <c r="D677" s="51"/>
      <c r="E677" s="51"/>
      <c r="F677" s="51"/>
      <c r="J677" s="34"/>
      <c r="O677" s="38"/>
    </row>
    <row r="678" spans="4:15" s="39" customFormat="1" ht="12" customHeight="1">
      <c r="D678" s="51"/>
      <c r="E678" s="51"/>
      <c r="F678" s="51"/>
      <c r="J678" s="34"/>
      <c r="O678" s="38"/>
    </row>
    <row r="679" spans="4:15" s="39" customFormat="1" ht="12" customHeight="1">
      <c r="D679" s="51"/>
      <c r="E679" s="51"/>
      <c r="F679" s="51"/>
      <c r="J679" s="34"/>
      <c r="O679" s="38"/>
    </row>
    <row r="680" spans="4:15" s="39" customFormat="1" ht="12" customHeight="1">
      <c r="D680" s="51"/>
      <c r="E680" s="51"/>
      <c r="F680" s="51"/>
      <c r="J680" s="34"/>
      <c r="O680" s="38"/>
    </row>
    <row r="681" spans="4:15" s="39" customFormat="1" ht="12" customHeight="1">
      <c r="D681" s="51"/>
      <c r="E681" s="51"/>
      <c r="F681" s="51"/>
      <c r="J681" s="34"/>
      <c r="O681" s="38"/>
    </row>
    <row r="682" spans="4:15" s="39" customFormat="1" ht="12" customHeight="1">
      <c r="D682" s="51"/>
      <c r="E682" s="51"/>
      <c r="F682" s="51"/>
      <c r="J682" s="34"/>
      <c r="O682" s="38"/>
    </row>
    <row r="683" spans="4:15" s="39" customFormat="1" ht="12" customHeight="1">
      <c r="D683" s="51"/>
      <c r="E683" s="51"/>
      <c r="F683" s="51"/>
      <c r="J683" s="34"/>
      <c r="O683" s="38"/>
    </row>
    <row r="684" spans="4:15" s="39" customFormat="1" ht="12" customHeight="1">
      <c r="D684" s="51"/>
      <c r="E684" s="51"/>
      <c r="F684" s="51"/>
      <c r="J684" s="34"/>
      <c r="O684" s="38"/>
    </row>
    <row r="685" spans="4:15" s="39" customFormat="1" ht="12" customHeight="1">
      <c r="D685" s="51"/>
      <c r="E685" s="51"/>
      <c r="F685" s="51"/>
      <c r="J685" s="34"/>
      <c r="O685" s="38"/>
    </row>
    <row r="686" spans="4:15" s="39" customFormat="1" ht="12" customHeight="1">
      <c r="D686" s="51"/>
      <c r="E686" s="51"/>
      <c r="F686" s="51"/>
      <c r="J686" s="34"/>
      <c r="O686" s="38"/>
    </row>
    <row r="687" spans="4:15" s="39" customFormat="1" ht="12" customHeight="1">
      <c r="D687" s="51"/>
      <c r="E687" s="51"/>
      <c r="F687" s="51"/>
      <c r="J687" s="34"/>
      <c r="O687" s="38"/>
    </row>
    <row r="688" spans="4:15" s="39" customFormat="1" ht="12" customHeight="1">
      <c r="D688" s="51"/>
      <c r="E688" s="51"/>
      <c r="F688" s="51"/>
      <c r="J688" s="34"/>
      <c r="O688" s="38"/>
    </row>
    <row r="689" spans="4:15" s="39" customFormat="1" ht="12" customHeight="1">
      <c r="D689" s="51"/>
      <c r="E689" s="51"/>
      <c r="F689" s="51"/>
      <c r="J689" s="34"/>
      <c r="O689" s="38"/>
    </row>
    <row r="690" spans="4:15" s="39" customFormat="1" ht="12" customHeight="1">
      <c r="D690" s="51"/>
      <c r="E690" s="51"/>
      <c r="F690" s="51"/>
      <c r="J690" s="34"/>
      <c r="O690" s="38"/>
    </row>
    <row r="691" spans="4:15" s="39" customFormat="1" ht="12" customHeight="1">
      <c r="D691" s="51"/>
      <c r="E691" s="51"/>
      <c r="F691" s="51"/>
      <c r="J691" s="34"/>
      <c r="O691" s="38"/>
    </row>
    <row r="692" spans="4:15" s="39" customFormat="1" ht="12" customHeight="1">
      <c r="D692" s="51"/>
      <c r="E692" s="51"/>
      <c r="F692" s="51"/>
      <c r="J692" s="34"/>
      <c r="O692" s="38"/>
    </row>
    <row r="693" spans="4:15" s="39" customFormat="1" ht="12" customHeight="1">
      <c r="D693" s="51"/>
      <c r="E693" s="51"/>
      <c r="F693" s="51"/>
      <c r="J693" s="34"/>
      <c r="O693" s="38"/>
    </row>
    <row r="694" spans="4:15" s="39" customFormat="1" ht="12" customHeight="1">
      <c r="D694" s="51"/>
      <c r="E694" s="51"/>
      <c r="F694" s="51"/>
      <c r="J694" s="34"/>
      <c r="O694" s="38"/>
    </row>
    <row r="695" spans="4:15" s="39" customFormat="1" ht="12" customHeight="1">
      <c r="D695" s="51"/>
      <c r="E695" s="51"/>
      <c r="F695" s="51"/>
      <c r="J695" s="34"/>
      <c r="O695" s="38"/>
    </row>
    <row r="696" spans="4:15" s="39" customFormat="1" ht="12" customHeight="1">
      <c r="D696" s="51"/>
      <c r="E696" s="51"/>
      <c r="F696" s="51"/>
      <c r="J696" s="34"/>
      <c r="O696" s="38"/>
    </row>
    <row r="697" spans="4:15" s="39" customFormat="1" ht="12" customHeight="1">
      <c r="D697" s="51"/>
      <c r="E697" s="51"/>
      <c r="F697" s="51"/>
      <c r="J697" s="34"/>
      <c r="O697" s="38"/>
    </row>
    <row r="698" spans="4:15" s="39" customFormat="1" ht="12" customHeight="1">
      <c r="D698" s="51"/>
      <c r="E698" s="51"/>
      <c r="F698" s="51"/>
      <c r="J698" s="34"/>
      <c r="O698" s="38"/>
    </row>
    <row r="699" spans="4:15" s="39" customFormat="1" ht="12" customHeight="1">
      <c r="D699" s="51"/>
      <c r="E699" s="51"/>
      <c r="F699" s="51"/>
      <c r="J699" s="34"/>
      <c r="O699" s="38"/>
    </row>
    <row r="700" spans="4:15" s="39" customFormat="1" ht="12" customHeight="1">
      <c r="D700" s="51"/>
      <c r="E700" s="51"/>
      <c r="F700" s="51"/>
      <c r="J700" s="34"/>
      <c r="O700" s="38"/>
    </row>
    <row r="701" spans="4:15" s="39" customFormat="1" ht="12" customHeight="1">
      <c r="D701" s="51"/>
      <c r="E701" s="51"/>
      <c r="F701" s="51"/>
      <c r="J701" s="34"/>
      <c r="O701" s="38"/>
    </row>
    <row r="702" spans="4:15" s="39" customFormat="1" ht="12" customHeight="1">
      <c r="D702" s="51"/>
      <c r="E702" s="51"/>
      <c r="F702" s="51"/>
      <c r="J702" s="34"/>
      <c r="O702" s="38"/>
    </row>
    <row r="703" spans="4:15" s="39" customFormat="1" ht="12" customHeight="1">
      <c r="D703" s="51"/>
      <c r="E703" s="51"/>
      <c r="F703" s="51"/>
      <c r="J703" s="34"/>
      <c r="O703" s="38"/>
    </row>
    <row r="704" spans="4:15" s="39" customFormat="1" ht="12" customHeight="1">
      <c r="D704" s="51"/>
      <c r="E704" s="51"/>
      <c r="F704" s="51"/>
      <c r="J704" s="34"/>
      <c r="O704" s="38"/>
    </row>
    <row r="705" spans="4:15" s="39" customFormat="1" ht="12" customHeight="1">
      <c r="D705" s="51"/>
      <c r="E705" s="51"/>
      <c r="F705" s="51"/>
      <c r="J705" s="34"/>
      <c r="O705" s="38"/>
    </row>
    <row r="706" spans="4:15" s="39" customFormat="1" ht="12" customHeight="1">
      <c r="D706" s="51"/>
      <c r="E706" s="51"/>
      <c r="F706" s="51"/>
      <c r="J706" s="34"/>
      <c r="O706" s="38"/>
    </row>
    <row r="707" spans="4:15" s="39" customFormat="1" ht="12" customHeight="1">
      <c r="D707" s="51"/>
      <c r="E707" s="51"/>
      <c r="F707" s="51"/>
      <c r="J707" s="34"/>
      <c r="O707" s="38"/>
    </row>
    <row r="708" spans="4:15" s="39" customFormat="1" ht="12" customHeight="1">
      <c r="D708" s="51"/>
      <c r="E708" s="51"/>
      <c r="F708" s="51"/>
      <c r="J708" s="34"/>
      <c r="O708" s="38"/>
    </row>
    <row r="709" spans="4:15" s="39" customFormat="1" ht="12" customHeight="1">
      <c r="D709" s="51"/>
      <c r="E709" s="51"/>
      <c r="F709" s="51"/>
      <c r="J709" s="34"/>
      <c r="O709" s="38"/>
    </row>
    <row r="710" spans="4:15" s="39" customFormat="1" ht="12" customHeight="1">
      <c r="D710" s="51"/>
      <c r="E710" s="51"/>
      <c r="F710" s="51"/>
      <c r="J710" s="34"/>
      <c r="O710" s="38"/>
    </row>
    <row r="711" spans="4:15" s="39" customFormat="1" ht="12" customHeight="1">
      <c r="D711" s="51"/>
      <c r="E711" s="51"/>
      <c r="F711" s="51"/>
      <c r="J711" s="34"/>
      <c r="O711" s="38"/>
    </row>
    <row r="712" spans="4:15" s="39" customFormat="1" ht="12" customHeight="1">
      <c r="D712" s="51"/>
      <c r="E712" s="51"/>
      <c r="F712" s="51"/>
      <c r="J712" s="34"/>
      <c r="O712" s="38"/>
    </row>
    <row r="713" spans="4:15" s="39" customFormat="1" ht="12" customHeight="1">
      <c r="D713" s="51"/>
      <c r="E713" s="51"/>
      <c r="F713" s="51"/>
      <c r="J713" s="34"/>
      <c r="O713" s="38"/>
    </row>
    <row r="714" spans="4:15" s="39" customFormat="1" ht="12" customHeight="1">
      <c r="D714" s="51"/>
      <c r="E714" s="51"/>
      <c r="F714" s="51"/>
      <c r="J714" s="34"/>
      <c r="O714" s="38"/>
    </row>
    <row r="715" spans="4:15" s="39" customFormat="1" ht="12" customHeight="1">
      <c r="D715" s="51"/>
      <c r="E715" s="51"/>
      <c r="F715" s="51"/>
      <c r="J715" s="34"/>
      <c r="O715" s="38"/>
    </row>
    <row r="716" spans="4:15" s="39" customFormat="1" ht="12" customHeight="1">
      <c r="D716" s="51"/>
      <c r="E716" s="51"/>
      <c r="F716" s="51"/>
      <c r="J716" s="34"/>
      <c r="O716" s="38"/>
    </row>
    <row r="717" spans="4:15" s="39" customFormat="1" ht="12" customHeight="1">
      <c r="D717" s="51"/>
      <c r="E717" s="51"/>
      <c r="F717" s="51"/>
      <c r="J717" s="34"/>
      <c r="O717" s="38"/>
    </row>
    <row r="718" spans="4:15" s="39" customFormat="1" ht="12" customHeight="1">
      <c r="D718" s="51"/>
      <c r="E718" s="51"/>
      <c r="F718" s="51"/>
      <c r="J718" s="34"/>
      <c r="O718" s="38"/>
    </row>
    <row r="719" spans="4:15" s="39" customFormat="1" ht="12" customHeight="1">
      <c r="D719" s="51"/>
      <c r="E719" s="51"/>
      <c r="F719" s="51"/>
      <c r="J719" s="34"/>
      <c r="O719" s="38"/>
    </row>
    <row r="720" spans="4:15" s="39" customFormat="1" ht="12" customHeight="1">
      <c r="D720" s="51"/>
      <c r="E720" s="51"/>
      <c r="F720" s="51"/>
      <c r="J720" s="34"/>
      <c r="O720" s="38"/>
    </row>
    <row r="721" spans="4:15" s="39" customFormat="1" ht="12" customHeight="1">
      <c r="D721" s="51"/>
      <c r="E721" s="51"/>
      <c r="F721" s="51"/>
      <c r="J721" s="34"/>
      <c r="O721" s="38"/>
    </row>
    <row r="722" spans="4:15" s="39" customFormat="1" ht="12" customHeight="1">
      <c r="D722" s="51"/>
      <c r="E722" s="51"/>
      <c r="F722" s="51"/>
      <c r="J722" s="34"/>
      <c r="O722" s="38"/>
    </row>
    <row r="723" spans="4:15" s="39" customFormat="1" ht="12" customHeight="1">
      <c r="D723" s="51"/>
      <c r="E723" s="51"/>
      <c r="F723" s="51"/>
      <c r="J723" s="34"/>
      <c r="O723" s="38"/>
    </row>
    <row r="724" spans="4:15" s="39" customFormat="1" ht="12" customHeight="1">
      <c r="D724" s="51"/>
      <c r="E724" s="51"/>
      <c r="F724" s="51"/>
      <c r="J724" s="34"/>
      <c r="O724" s="38"/>
    </row>
    <row r="725" spans="4:15" s="39" customFormat="1" ht="12" customHeight="1">
      <c r="D725" s="51"/>
      <c r="E725" s="51"/>
      <c r="F725" s="51"/>
      <c r="J725" s="34"/>
      <c r="O725" s="38"/>
    </row>
    <row r="726" spans="4:15" s="39" customFormat="1" ht="12" customHeight="1">
      <c r="D726" s="51"/>
      <c r="E726" s="51"/>
      <c r="F726" s="51"/>
      <c r="J726" s="34"/>
      <c r="O726" s="38"/>
    </row>
    <row r="727" spans="4:15" s="39" customFormat="1" ht="12" customHeight="1">
      <c r="D727" s="51"/>
      <c r="E727" s="51"/>
      <c r="F727" s="51"/>
      <c r="J727" s="34"/>
      <c r="O727" s="38"/>
    </row>
    <row r="728" spans="4:15" s="39" customFormat="1" ht="12" customHeight="1">
      <c r="D728" s="51"/>
      <c r="E728" s="51"/>
      <c r="F728" s="51"/>
      <c r="J728" s="34"/>
      <c r="O728" s="38"/>
    </row>
    <row r="729" spans="4:15" s="39" customFormat="1" ht="12" customHeight="1">
      <c r="D729" s="51"/>
      <c r="E729" s="51"/>
      <c r="F729" s="51"/>
      <c r="J729" s="34"/>
      <c r="O729" s="38"/>
    </row>
    <row r="730" spans="4:15" s="39" customFormat="1" ht="12" customHeight="1">
      <c r="D730" s="51"/>
      <c r="E730" s="51"/>
      <c r="F730" s="51"/>
      <c r="J730" s="34"/>
      <c r="O730" s="38"/>
    </row>
    <row r="731" spans="4:15" s="39" customFormat="1" ht="12" customHeight="1">
      <c r="D731" s="51"/>
      <c r="E731" s="51"/>
      <c r="F731" s="51"/>
      <c r="J731" s="34"/>
      <c r="O731" s="38"/>
    </row>
    <row r="732" spans="4:15" s="39" customFormat="1" ht="12" customHeight="1">
      <c r="D732" s="51"/>
      <c r="E732" s="51"/>
      <c r="F732" s="51"/>
      <c r="J732" s="34"/>
      <c r="O732" s="38"/>
    </row>
    <row r="733" spans="4:15" s="39" customFormat="1" ht="12" customHeight="1">
      <c r="D733" s="51"/>
      <c r="E733" s="51"/>
      <c r="F733" s="51"/>
      <c r="J733" s="34"/>
      <c r="O733" s="38"/>
    </row>
    <row r="734" spans="4:15" s="39" customFormat="1" ht="12" customHeight="1">
      <c r="D734" s="51"/>
      <c r="E734" s="51"/>
      <c r="F734" s="51"/>
      <c r="J734" s="34"/>
      <c r="O734" s="38"/>
    </row>
    <row r="735" spans="4:15" s="39" customFormat="1" ht="12" customHeight="1">
      <c r="D735" s="51"/>
      <c r="E735" s="51"/>
      <c r="F735" s="51"/>
      <c r="J735" s="34"/>
      <c r="O735" s="38"/>
    </row>
    <row r="736" spans="4:15" s="39" customFormat="1" ht="12" customHeight="1">
      <c r="D736" s="51"/>
      <c r="E736" s="51"/>
      <c r="F736" s="51"/>
      <c r="J736" s="34"/>
      <c r="O736" s="38"/>
    </row>
    <row r="737" spans="4:15" s="39" customFormat="1" ht="12" customHeight="1">
      <c r="D737" s="51"/>
      <c r="E737" s="51"/>
      <c r="F737" s="51"/>
      <c r="J737" s="34"/>
      <c r="O737" s="38"/>
    </row>
    <row r="738" spans="4:15" s="39" customFormat="1" ht="12" customHeight="1">
      <c r="D738" s="51"/>
      <c r="E738" s="51"/>
      <c r="F738" s="51"/>
      <c r="J738" s="34"/>
      <c r="O738" s="38"/>
    </row>
    <row r="739" spans="4:15" s="39" customFormat="1" ht="12" customHeight="1">
      <c r="D739" s="51"/>
      <c r="E739" s="51"/>
      <c r="F739" s="51"/>
      <c r="J739" s="34"/>
      <c r="O739" s="38"/>
    </row>
    <row r="740" spans="4:15" s="39" customFormat="1" ht="12" customHeight="1">
      <c r="D740" s="51"/>
      <c r="E740" s="51"/>
      <c r="F740" s="51"/>
      <c r="J740" s="34"/>
      <c r="O740" s="38"/>
    </row>
    <row r="741" spans="4:15" s="39" customFormat="1" ht="12" customHeight="1">
      <c r="D741" s="51"/>
      <c r="E741" s="51"/>
      <c r="F741" s="51"/>
      <c r="J741" s="34"/>
      <c r="O741" s="38"/>
    </row>
    <row r="742" spans="4:15" s="39" customFormat="1" ht="12" customHeight="1">
      <c r="D742" s="51"/>
      <c r="E742" s="51"/>
      <c r="F742" s="51"/>
      <c r="J742" s="34"/>
      <c r="O742" s="38"/>
    </row>
    <row r="743" spans="4:15" s="39" customFormat="1" ht="12" customHeight="1">
      <c r="D743" s="51"/>
      <c r="E743" s="51"/>
      <c r="F743" s="51"/>
      <c r="J743" s="34"/>
      <c r="O743" s="38"/>
    </row>
    <row r="744" spans="4:15" s="39" customFormat="1" ht="12" customHeight="1">
      <c r="D744" s="51"/>
      <c r="E744" s="51"/>
      <c r="F744" s="51"/>
      <c r="J744" s="34"/>
      <c r="O744" s="38"/>
    </row>
    <row r="745" spans="4:15" s="39" customFormat="1" ht="12" customHeight="1">
      <c r="D745" s="51"/>
      <c r="E745" s="51"/>
      <c r="F745" s="51"/>
      <c r="J745" s="34"/>
      <c r="O745" s="38"/>
    </row>
    <row r="746" spans="4:15" s="39" customFormat="1" ht="12" customHeight="1">
      <c r="D746" s="51"/>
      <c r="E746" s="51"/>
      <c r="F746" s="51"/>
      <c r="J746" s="34"/>
      <c r="O746" s="38"/>
    </row>
    <row r="747" spans="4:15" s="39" customFormat="1" ht="12" customHeight="1">
      <c r="D747" s="51"/>
      <c r="E747" s="51"/>
      <c r="F747" s="51"/>
      <c r="J747" s="34"/>
      <c r="O747" s="38"/>
    </row>
    <row r="748" spans="4:15" s="39" customFormat="1" ht="12" customHeight="1">
      <c r="D748" s="51"/>
      <c r="E748" s="51"/>
      <c r="F748" s="51"/>
      <c r="J748" s="34"/>
      <c r="O748" s="38"/>
    </row>
    <row r="749" spans="4:15" s="39" customFormat="1" ht="12" customHeight="1">
      <c r="D749" s="51"/>
      <c r="E749" s="51"/>
      <c r="F749" s="51"/>
      <c r="J749" s="34"/>
      <c r="O749" s="38"/>
    </row>
    <row r="750" spans="4:15" s="39" customFormat="1" ht="12" customHeight="1">
      <c r="D750" s="51"/>
      <c r="E750" s="51"/>
      <c r="F750" s="51"/>
      <c r="J750" s="34"/>
      <c r="O750" s="38"/>
    </row>
    <row r="751" spans="4:15" s="39" customFormat="1" ht="12" customHeight="1">
      <c r="D751" s="51"/>
      <c r="E751" s="51"/>
      <c r="F751" s="51"/>
      <c r="J751" s="34"/>
      <c r="O751" s="38"/>
    </row>
    <row r="752" spans="4:15" s="39" customFormat="1" ht="12" customHeight="1">
      <c r="D752" s="51"/>
      <c r="E752" s="51"/>
      <c r="F752" s="51"/>
      <c r="J752" s="34"/>
      <c r="O752" s="38"/>
    </row>
    <row r="753" spans="4:15" s="39" customFormat="1" ht="12" customHeight="1">
      <c r="D753" s="51"/>
      <c r="E753" s="51"/>
      <c r="F753" s="51"/>
      <c r="J753" s="34"/>
      <c r="O753" s="38"/>
    </row>
    <row r="754" spans="4:15" s="39" customFormat="1" ht="12" customHeight="1">
      <c r="D754" s="51"/>
      <c r="E754" s="51"/>
      <c r="F754" s="51"/>
      <c r="J754" s="34"/>
      <c r="O754" s="38"/>
    </row>
    <row r="755" spans="4:15" s="39" customFormat="1" ht="12" customHeight="1">
      <c r="D755" s="51"/>
      <c r="E755" s="51"/>
      <c r="F755" s="51"/>
      <c r="J755" s="34"/>
      <c r="O755" s="38"/>
    </row>
    <row r="756" spans="4:15" s="39" customFormat="1" ht="12" customHeight="1">
      <c r="D756" s="51"/>
      <c r="E756" s="51"/>
      <c r="F756" s="51"/>
      <c r="J756" s="34"/>
      <c r="O756" s="38"/>
    </row>
    <row r="757" spans="4:15" s="39" customFormat="1" ht="12" customHeight="1">
      <c r="D757" s="51"/>
      <c r="E757" s="51"/>
      <c r="F757" s="51"/>
      <c r="J757" s="34"/>
      <c r="O757" s="38"/>
    </row>
    <row r="758" spans="4:15" s="39" customFormat="1" ht="12" customHeight="1">
      <c r="D758" s="51"/>
      <c r="E758" s="51"/>
      <c r="F758" s="51"/>
      <c r="J758" s="34"/>
      <c r="O758" s="38"/>
    </row>
    <row r="759" spans="4:15" s="39" customFormat="1" ht="12" customHeight="1">
      <c r="D759" s="51"/>
      <c r="E759" s="51"/>
      <c r="F759" s="51"/>
      <c r="J759" s="34"/>
      <c r="O759" s="38"/>
    </row>
    <row r="760" spans="4:15" s="39" customFormat="1" ht="12" customHeight="1">
      <c r="D760" s="51"/>
      <c r="E760" s="51"/>
      <c r="F760" s="51"/>
      <c r="J760" s="34"/>
      <c r="O760" s="38"/>
    </row>
    <row r="761" spans="4:15" s="39" customFormat="1" ht="12" customHeight="1">
      <c r="D761" s="51"/>
      <c r="E761" s="51"/>
      <c r="F761" s="51"/>
      <c r="J761" s="34"/>
      <c r="O761" s="38"/>
    </row>
    <row r="762" spans="4:15" s="39" customFormat="1" ht="12" customHeight="1">
      <c r="D762" s="51"/>
      <c r="E762" s="51"/>
      <c r="F762" s="51"/>
      <c r="J762" s="34"/>
      <c r="O762" s="38"/>
    </row>
    <row r="763" spans="4:15" s="39" customFormat="1" ht="12" customHeight="1">
      <c r="D763" s="51"/>
      <c r="E763" s="51"/>
      <c r="F763" s="51"/>
      <c r="J763" s="34"/>
      <c r="O763" s="38"/>
    </row>
    <row r="764" spans="4:15" s="39" customFormat="1" ht="12" customHeight="1">
      <c r="D764" s="51"/>
      <c r="E764" s="51"/>
      <c r="F764" s="51"/>
      <c r="J764" s="34"/>
      <c r="O764" s="38"/>
    </row>
    <row r="765" spans="4:15" s="39" customFormat="1" ht="12" customHeight="1">
      <c r="D765" s="51"/>
      <c r="E765" s="51"/>
      <c r="F765" s="51"/>
      <c r="J765" s="34"/>
      <c r="O765" s="38"/>
    </row>
    <row r="766" spans="4:15" s="39" customFormat="1" ht="12" customHeight="1">
      <c r="D766" s="51"/>
      <c r="E766" s="51"/>
      <c r="F766" s="51"/>
      <c r="J766" s="34"/>
      <c r="O766" s="38"/>
    </row>
    <row r="767" spans="4:15" s="39" customFormat="1" ht="12" customHeight="1">
      <c r="D767" s="51"/>
      <c r="E767" s="51"/>
      <c r="F767" s="51"/>
      <c r="J767" s="34"/>
      <c r="O767" s="38"/>
    </row>
    <row r="768" spans="4:15" s="39" customFormat="1" ht="12" customHeight="1">
      <c r="D768" s="51"/>
      <c r="E768" s="51"/>
      <c r="F768" s="51"/>
      <c r="J768" s="34"/>
      <c r="O768" s="38"/>
    </row>
    <row r="769" spans="4:15" s="39" customFormat="1" ht="12" customHeight="1">
      <c r="D769" s="51"/>
      <c r="E769" s="51"/>
      <c r="F769" s="51"/>
      <c r="J769" s="34"/>
      <c r="O769" s="38"/>
    </row>
    <row r="770" spans="4:15" s="39" customFormat="1" ht="12" customHeight="1">
      <c r="D770" s="51"/>
      <c r="E770" s="51"/>
      <c r="F770" s="51"/>
      <c r="J770" s="34"/>
      <c r="O770" s="38"/>
    </row>
    <row r="771" spans="4:15" s="39" customFormat="1" ht="12" customHeight="1">
      <c r="D771" s="51"/>
      <c r="E771" s="51"/>
      <c r="F771" s="51"/>
      <c r="J771" s="34"/>
      <c r="O771" s="38"/>
    </row>
    <row r="772" spans="4:15" s="39" customFormat="1" ht="12" customHeight="1">
      <c r="D772" s="51"/>
      <c r="E772" s="51"/>
      <c r="F772" s="51"/>
      <c r="J772" s="34"/>
      <c r="O772" s="38"/>
    </row>
    <row r="773" spans="4:15" s="39" customFormat="1" ht="12" customHeight="1">
      <c r="D773" s="51"/>
      <c r="E773" s="51"/>
      <c r="F773" s="51"/>
      <c r="J773" s="34"/>
      <c r="O773" s="38"/>
    </row>
    <row r="774" spans="4:15" s="39" customFormat="1" ht="12" customHeight="1">
      <c r="D774" s="51"/>
      <c r="E774" s="51"/>
      <c r="F774" s="51"/>
      <c r="J774" s="34"/>
      <c r="O774" s="38"/>
    </row>
    <row r="775" spans="4:15" s="39" customFormat="1" ht="12" customHeight="1">
      <c r="D775" s="51"/>
      <c r="E775" s="51"/>
      <c r="F775" s="51"/>
      <c r="J775" s="34"/>
      <c r="O775" s="38"/>
    </row>
    <row r="776" spans="4:15" s="39" customFormat="1" ht="12" customHeight="1">
      <c r="D776" s="51"/>
      <c r="E776" s="51"/>
      <c r="F776" s="51"/>
      <c r="J776" s="34"/>
      <c r="O776" s="38"/>
    </row>
    <row r="777" spans="4:15" s="39" customFormat="1" ht="12" customHeight="1">
      <c r="D777" s="51"/>
      <c r="E777" s="51"/>
      <c r="F777" s="51"/>
      <c r="J777" s="34"/>
      <c r="O777" s="38"/>
    </row>
    <row r="778" spans="4:15" s="39" customFormat="1" ht="12" customHeight="1">
      <c r="D778" s="51"/>
      <c r="E778" s="51"/>
      <c r="F778" s="51"/>
      <c r="J778" s="34"/>
      <c r="O778" s="38"/>
    </row>
    <row r="779" spans="4:15" s="39" customFormat="1" ht="12" customHeight="1">
      <c r="D779" s="51"/>
      <c r="E779" s="51"/>
      <c r="F779" s="51"/>
      <c r="J779" s="34"/>
      <c r="O779" s="38"/>
    </row>
    <row r="780" spans="4:15" s="39" customFormat="1" ht="12" customHeight="1">
      <c r="D780" s="51"/>
      <c r="E780" s="51"/>
      <c r="F780" s="51"/>
      <c r="J780" s="34"/>
      <c r="O780" s="38"/>
    </row>
    <row r="781" spans="4:15" s="39" customFormat="1" ht="12" customHeight="1">
      <c r="D781" s="51"/>
      <c r="E781" s="51"/>
      <c r="F781" s="51"/>
      <c r="J781" s="34"/>
      <c r="O781" s="38"/>
    </row>
    <row r="782" spans="4:15" s="39" customFormat="1" ht="12" customHeight="1">
      <c r="D782" s="51"/>
      <c r="E782" s="51"/>
      <c r="F782" s="51"/>
      <c r="J782" s="34"/>
      <c r="O782" s="38"/>
    </row>
    <row r="783" spans="4:15" s="39" customFormat="1" ht="12" customHeight="1">
      <c r="D783" s="51"/>
      <c r="E783" s="51"/>
      <c r="F783" s="51"/>
      <c r="J783" s="34"/>
      <c r="O783" s="38"/>
    </row>
    <row r="784" spans="4:15" s="39" customFormat="1" ht="12" customHeight="1">
      <c r="D784" s="51"/>
      <c r="E784" s="51"/>
      <c r="F784" s="51"/>
      <c r="J784" s="34"/>
      <c r="O784" s="38"/>
    </row>
    <row r="785" spans="4:15" s="39" customFormat="1" ht="12" customHeight="1">
      <c r="D785" s="51"/>
      <c r="E785" s="51"/>
      <c r="F785" s="51"/>
      <c r="J785" s="34"/>
      <c r="O785" s="38"/>
    </row>
    <row r="786" spans="4:15" s="39" customFormat="1" ht="12" customHeight="1">
      <c r="D786" s="51"/>
      <c r="E786" s="51"/>
      <c r="F786" s="51"/>
      <c r="J786" s="34"/>
      <c r="O786" s="38"/>
    </row>
    <row r="787" spans="4:15" s="39" customFormat="1" ht="12" customHeight="1">
      <c r="D787" s="51"/>
      <c r="E787" s="51"/>
      <c r="F787" s="51"/>
      <c r="J787" s="34"/>
      <c r="O787" s="38"/>
    </row>
    <row r="788" spans="4:15" s="39" customFormat="1" ht="12" customHeight="1">
      <c r="D788" s="51"/>
      <c r="E788" s="51"/>
      <c r="F788" s="51"/>
      <c r="J788" s="34"/>
      <c r="O788" s="38"/>
    </row>
    <row r="789" spans="4:15" s="39" customFormat="1" ht="12" customHeight="1">
      <c r="D789" s="51"/>
      <c r="E789" s="51"/>
      <c r="F789" s="51"/>
      <c r="J789" s="34"/>
      <c r="O789" s="38"/>
    </row>
    <row r="790" spans="4:15" s="39" customFormat="1" ht="12" customHeight="1">
      <c r="D790" s="51"/>
      <c r="E790" s="51"/>
      <c r="F790" s="51"/>
      <c r="J790" s="34"/>
      <c r="O790" s="38"/>
    </row>
    <row r="791" spans="4:15" s="39" customFormat="1" ht="12" customHeight="1">
      <c r="D791" s="51"/>
      <c r="E791" s="51"/>
      <c r="F791" s="51"/>
      <c r="J791" s="34"/>
      <c r="O791" s="38"/>
    </row>
    <row r="792" spans="4:15" s="39" customFormat="1" ht="12" customHeight="1">
      <c r="D792" s="51"/>
      <c r="E792" s="51"/>
      <c r="F792" s="51"/>
      <c r="J792" s="34"/>
      <c r="O792" s="38"/>
    </row>
    <row r="793" spans="4:15" s="39" customFormat="1" ht="12" customHeight="1">
      <c r="D793" s="51"/>
      <c r="E793" s="51"/>
      <c r="F793" s="51"/>
      <c r="J793" s="34"/>
      <c r="O793" s="38"/>
    </row>
    <row r="794" spans="4:15" s="39" customFormat="1" ht="12" customHeight="1">
      <c r="D794" s="51"/>
      <c r="E794" s="51"/>
      <c r="F794" s="51"/>
      <c r="J794" s="34"/>
      <c r="O794" s="38"/>
    </row>
    <row r="795" spans="4:15" s="39" customFormat="1" ht="12" customHeight="1">
      <c r="D795" s="51"/>
      <c r="E795" s="51"/>
      <c r="F795" s="51"/>
      <c r="J795" s="34"/>
      <c r="O795" s="38"/>
    </row>
    <row r="796" spans="4:15" s="39" customFormat="1" ht="12" customHeight="1">
      <c r="D796" s="51"/>
      <c r="E796" s="51"/>
      <c r="F796" s="51"/>
      <c r="J796" s="34"/>
      <c r="O796" s="38"/>
    </row>
    <row r="797" spans="4:15" s="39" customFormat="1" ht="12" customHeight="1">
      <c r="D797" s="51"/>
      <c r="E797" s="51"/>
      <c r="F797" s="51"/>
      <c r="J797" s="34"/>
      <c r="O797" s="38"/>
    </row>
    <row r="798" spans="4:15" s="39" customFormat="1" ht="12" customHeight="1">
      <c r="D798" s="51"/>
      <c r="E798" s="51"/>
      <c r="F798" s="51"/>
      <c r="J798" s="34"/>
      <c r="O798" s="38"/>
    </row>
    <row r="799" spans="4:15" s="39" customFormat="1" ht="12" customHeight="1">
      <c r="D799" s="51"/>
      <c r="E799" s="51"/>
      <c r="F799" s="51"/>
      <c r="J799" s="34"/>
      <c r="O799" s="38"/>
    </row>
    <row r="800" spans="4:15" s="39" customFormat="1" ht="12" customHeight="1">
      <c r="D800" s="51"/>
      <c r="E800" s="51"/>
      <c r="F800" s="51"/>
      <c r="J800" s="34"/>
      <c r="O800" s="38"/>
    </row>
    <row r="801" spans="4:15" s="39" customFormat="1" ht="12" customHeight="1">
      <c r="D801" s="51"/>
      <c r="E801" s="51"/>
      <c r="F801" s="51"/>
      <c r="J801" s="34"/>
      <c r="O801" s="38"/>
    </row>
    <row r="802" spans="4:15" s="39" customFormat="1" ht="12" customHeight="1">
      <c r="D802" s="51"/>
      <c r="E802" s="51"/>
      <c r="F802" s="51"/>
      <c r="J802" s="34"/>
      <c r="O802" s="38"/>
    </row>
    <row r="803" spans="4:15" s="39" customFormat="1" ht="12" customHeight="1">
      <c r="D803" s="51"/>
      <c r="E803" s="51"/>
      <c r="F803" s="51"/>
      <c r="J803" s="34"/>
      <c r="O803" s="38"/>
    </row>
    <row r="804" spans="4:15" s="39" customFormat="1" ht="12" customHeight="1">
      <c r="D804" s="51"/>
      <c r="E804" s="51"/>
      <c r="F804" s="51"/>
      <c r="J804" s="34"/>
      <c r="O804" s="38"/>
    </row>
    <row r="805" spans="4:15" s="39" customFormat="1" ht="12" customHeight="1">
      <c r="D805" s="51"/>
      <c r="E805" s="51"/>
      <c r="F805" s="51"/>
      <c r="J805" s="34"/>
      <c r="O805" s="38"/>
    </row>
    <row r="806" spans="4:15" s="39" customFormat="1" ht="12" customHeight="1">
      <c r="D806" s="51"/>
      <c r="E806" s="51"/>
      <c r="F806" s="51"/>
      <c r="J806" s="34"/>
      <c r="O806" s="38"/>
    </row>
    <row r="807" spans="4:15" s="39" customFormat="1" ht="12" customHeight="1">
      <c r="D807" s="51"/>
      <c r="E807" s="51"/>
      <c r="F807" s="51"/>
      <c r="J807" s="34"/>
      <c r="O807" s="38"/>
    </row>
    <row r="808" spans="4:15" s="39" customFormat="1" ht="12" customHeight="1">
      <c r="D808" s="51"/>
      <c r="E808" s="51"/>
      <c r="F808" s="51"/>
      <c r="J808" s="34"/>
      <c r="O808" s="38"/>
    </row>
    <row r="809" spans="4:15" s="39" customFormat="1" ht="12" customHeight="1">
      <c r="D809" s="51"/>
      <c r="E809" s="51"/>
      <c r="F809" s="51"/>
      <c r="J809" s="34"/>
      <c r="O809" s="38"/>
    </row>
    <row r="810" spans="4:15" s="39" customFormat="1" ht="12" customHeight="1">
      <c r="D810" s="51"/>
      <c r="E810" s="51"/>
      <c r="F810" s="51"/>
      <c r="J810" s="34"/>
      <c r="O810" s="38"/>
    </row>
    <row r="811" spans="4:15" s="39" customFormat="1" ht="12" customHeight="1">
      <c r="D811" s="51"/>
      <c r="E811" s="51"/>
      <c r="F811" s="51"/>
      <c r="J811" s="34"/>
      <c r="O811" s="38"/>
    </row>
    <row r="812" spans="4:15" s="39" customFormat="1" ht="12" customHeight="1">
      <c r="D812" s="51"/>
      <c r="E812" s="51"/>
      <c r="F812" s="51"/>
      <c r="J812" s="34"/>
      <c r="O812" s="38"/>
    </row>
    <row r="813" spans="4:15" s="39" customFormat="1" ht="12" customHeight="1">
      <c r="D813" s="51"/>
      <c r="E813" s="51"/>
      <c r="F813" s="51"/>
      <c r="J813" s="34"/>
      <c r="O813" s="38"/>
    </row>
    <row r="814" spans="4:15" s="39" customFormat="1" ht="12" customHeight="1">
      <c r="D814" s="51"/>
      <c r="E814" s="51"/>
      <c r="F814" s="51"/>
      <c r="J814" s="34"/>
      <c r="O814" s="38"/>
    </row>
    <row r="815" spans="4:15" s="39" customFormat="1" ht="12" customHeight="1">
      <c r="D815" s="51"/>
      <c r="E815" s="51"/>
      <c r="F815" s="51"/>
      <c r="J815" s="34"/>
      <c r="O815" s="38"/>
    </row>
    <row r="816" spans="4:15" s="39" customFormat="1" ht="12" customHeight="1">
      <c r="D816" s="51"/>
      <c r="E816" s="51"/>
      <c r="F816" s="51"/>
      <c r="J816" s="34"/>
      <c r="O816" s="38"/>
    </row>
    <row r="817" spans="4:15" s="39" customFormat="1" ht="12" customHeight="1">
      <c r="D817" s="51"/>
      <c r="E817" s="51"/>
      <c r="F817" s="51"/>
      <c r="J817" s="34"/>
      <c r="O817" s="38"/>
    </row>
    <row r="818" spans="4:15" s="39" customFormat="1" ht="12" customHeight="1">
      <c r="D818" s="51"/>
      <c r="E818" s="51"/>
      <c r="F818" s="51"/>
      <c r="J818" s="34"/>
      <c r="O818" s="38"/>
    </row>
    <row r="819" spans="4:15" s="39" customFormat="1" ht="12" customHeight="1">
      <c r="D819" s="51"/>
      <c r="E819" s="51"/>
      <c r="F819" s="51"/>
      <c r="J819" s="34"/>
      <c r="O819" s="38"/>
    </row>
    <row r="820" spans="4:15" s="39" customFormat="1" ht="12" customHeight="1">
      <c r="D820" s="51"/>
      <c r="E820" s="51"/>
      <c r="F820" s="51"/>
      <c r="J820" s="34"/>
      <c r="O820" s="38"/>
    </row>
    <row r="821" spans="4:15" s="39" customFormat="1" ht="12" customHeight="1">
      <c r="D821" s="51"/>
      <c r="E821" s="51"/>
      <c r="F821" s="51"/>
      <c r="J821" s="34"/>
      <c r="O821" s="38"/>
    </row>
    <row r="822" spans="4:15" s="39" customFormat="1" ht="12" customHeight="1">
      <c r="D822" s="51"/>
      <c r="E822" s="51"/>
      <c r="F822" s="51"/>
      <c r="J822" s="34"/>
      <c r="O822" s="38"/>
    </row>
    <row r="823" spans="4:15" s="39" customFormat="1" ht="12" customHeight="1">
      <c r="D823" s="51"/>
      <c r="E823" s="51"/>
      <c r="F823" s="51"/>
      <c r="J823" s="34"/>
      <c r="O823" s="38"/>
    </row>
    <row r="824" spans="4:15" s="39" customFormat="1" ht="12" customHeight="1">
      <c r="D824" s="51"/>
      <c r="E824" s="51"/>
      <c r="F824" s="51"/>
      <c r="J824" s="34"/>
      <c r="O824" s="38"/>
    </row>
    <row r="825" spans="4:15" s="39" customFormat="1" ht="12" customHeight="1">
      <c r="D825" s="51"/>
      <c r="E825" s="51"/>
      <c r="F825" s="51"/>
      <c r="J825" s="34"/>
      <c r="O825" s="38"/>
    </row>
    <row r="826" spans="4:15" s="39" customFormat="1" ht="12" customHeight="1">
      <c r="D826" s="51"/>
      <c r="E826" s="51"/>
      <c r="F826" s="51"/>
      <c r="J826" s="34"/>
      <c r="O826" s="38"/>
    </row>
    <row r="827" spans="4:15" s="39" customFormat="1" ht="12" customHeight="1">
      <c r="D827" s="51"/>
      <c r="E827" s="51"/>
      <c r="F827" s="51"/>
      <c r="J827" s="34"/>
      <c r="O827" s="38"/>
    </row>
    <row r="828" spans="4:15" s="39" customFormat="1" ht="12" customHeight="1">
      <c r="D828" s="51"/>
      <c r="E828" s="51"/>
      <c r="F828" s="51"/>
      <c r="J828" s="34"/>
      <c r="O828" s="38"/>
    </row>
    <row r="829" spans="4:15" s="39" customFormat="1" ht="12" customHeight="1">
      <c r="D829" s="51"/>
      <c r="E829" s="51"/>
      <c r="F829" s="51"/>
      <c r="J829" s="34"/>
      <c r="O829" s="38"/>
    </row>
    <row r="830" spans="4:15" s="39" customFormat="1" ht="12" customHeight="1">
      <c r="D830" s="51"/>
      <c r="E830" s="51"/>
      <c r="F830" s="51"/>
      <c r="J830" s="34"/>
      <c r="O830" s="38"/>
    </row>
    <row r="831" spans="4:15" s="39" customFormat="1" ht="12" customHeight="1">
      <c r="D831" s="51"/>
      <c r="E831" s="51"/>
      <c r="F831" s="51"/>
      <c r="J831" s="34"/>
      <c r="O831" s="38"/>
    </row>
    <row r="832" spans="4:15" s="39" customFormat="1" ht="12" customHeight="1">
      <c r="D832" s="51"/>
      <c r="E832" s="51"/>
      <c r="F832" s="51"/>
      <c r="J832" s="34"/>
      <c r="O832" s="38"/>
    </row>
    <row r="833" spans="4:15" s="39" customFormat="1" ht="12" customHeight="1">
      <c r="D833" s="51"/>
      <c r="E833" s="51"/>
      <c r="F833" s="51"/>
      <c r="J833" s="34"/>
      <c r="O833" s="38"/>
    </row>
    <row r="834" spans="4:15" s="39" customFormat="1" ht="12" customHeight="1">
      <c r="D834" s="51"/>
      <c r="E834" s="51"/>
      <c r="F834" s="51"/>
      <c r="J834" s="34"/>
      <c r="O834" s="38"/>
    </row>
    <row r="835" spans="4:15" s="39" customFormat="1" ht="12" customHeight="1">
      <c r="D835" s="51"/>
      <c r="E835" s="51"/>
      <c r="F835" s="51"/>
      <c r="J835" s="34"/>
      <c r="O835" s="38"/>
    </row>
    <row r="836" spans="4:15" s="39" customFormat="1" ht="12" customHeight="1">
      <c r="D836" s="51"/>
      <c r="E836" s="51"/>
      <c r="F836" s="51"/>
      <c r="J836" s="34"/>
      <c r="O836" s="38"/>
    </row>
    <row r="837" spans="4:15" s="39" customFormat="1" ht="12" customHeight="1">
      <c r="D837" s="51"/>
      <c r="E837" s="51"/>
      <c r="F837" s="51"/>
      <c r="J837" s="34"/>
      <c r="O837" s="38"/>
    </row>
    <row r="838" spans="4:15" s="39" customFormat="1" ht="12" customHeight="1">
      <c r="D838" s="51"/>
      <c r="E838" s="51"/>
      <c r="F838" s="51"/>
      <c r="J838" s="34"/>
      <c r="O838" s="38"/>
    </row>
    <row r="839" spans="4:15" s="39" customFormat="1" ht="12" customHeight="1">
      <c r="D839" s="51"/>
      <c r="E839" s="51"/>
      <c r="F839" s="51"/>
      <c r="J839" s="34"/>
      <c r="O839" s="38"/>
    </row>
    <row r="840" spans="4:15" s="39" customFormat="1" ht="12" customHeight="1">
      <c r="D840" s="51"/>
      <c r="E840" s="51"/>
      <c r="F840" s="51"/>
      <c r="J840" s="34"/>
      <c r="O840" s="38"/>
    </row>
    <row r="841" spans="4:15" s="39" customFormat="1" ht="12" customHeight="1">
      <c r="D841" s="51"/>
      <c r="E841" s="51"/>
      <c r="F841" s="51"/>
      <c r="J841" s="34"/>
      <c r="O841" s="38"/>
    </row>
    <row r="842" spans="4:15" s="39" customFormat="1" ht="12" customHeight="1">
      <c r="D842" s="51"/>
      <c r="E842" s="51"/>
      <c r="F842" s="51"/>
      <c r="J842" s="34"/>
      <c r="O842" s="38"/>
    </row>
    <row r="843" spans="4:15" s="39" customFormat="1" ht="12" customHeight="1">
      <c r="D843" s="51"/>
      <c r="E843" s="51"/>
      <c r="F843" s="51"/>
      <c r="J843" s="34"/>
      <c r="O843" s="38"/>
    </row>
    <row r="844" spans="4:15" s="39" customFormat="1" ht="12" customHeight="1">
      <c r="D844" s="51"/>
      <c r="E844" s="51"/>
      <c r="F844" s="51"/>
      <c r="J844" s="34"/>
      <c r="O844" s="38"/>
    </row>
    <row r="845" spans="4:15" s="39" customFormat="1" ht="12" customHeight="1">
      <c r="D845" s="51"/>
      <c r="E845" s="51"/>
      <c r="F845" s="51"/>
      <c r="J845" s="34"/>
      <c r="O845" s="38"/>
    </row>
    <row r="846" spans="4:15" s="39" customFormat="1" ht="12" customHeight="1">
      <c r="D846" s="51"/>
      <c r="E846" s="51"/>
      <c r="F846" s="51"/>
      <c r="J846" s="34"/>
      <c r="O846" s="38"/>
    </row>
    <row r="847" spans="4:15" s="39" customFormat="1" ht="12" customHeight="1">
      <c r="D847" s="51"/>
      <c r="E847" s="51"/>
      <c r="F847" s="51"/>
      <c r="J847" s="34"/>
      <c r="O847" s="38"/>
    </row>
    <row r="848" spans="4:15" s="39" customFormat="1" ht="12" customHeight="1">
      <c r="D848" s="51"/>
      <c r="E848" s="51"/>
      <c r="F848" s="51"/>
      <c r="J848" s="34"/>
      <c r="O848" s="38"/>
    </row>
    <row r="849" spans="4:15" s="39" customFormat="1" ht="12" customHeight="1">
      <c r="D849" s="51"/>
      <c r="E849" s="51"/>
      <c r="F849" s="51"/>
      <c r="J849" s="34"/>
      <c r="O849" s="38"/>
    </row>
    <row r="850" spans="4:15" s="39" customFormat="1" ht="12" customHeight="1">
      <c r="D850" s="51"/>
      <c r="E850" s="51"/>
      <c r="F850" s="51"/>
      <c r="J850" s="34"/>
      <c r="O850" s="38"/>
    </row>
    <row r="851" spans="4:15" s="39" customFormat="1" ht="12" customHeight="1">
      <c r="D851" s="51"/>
      <c r="E851" s="51"/>
      <c r="F851" s="51"/>
      <c r="J851" s="34"/>
      <c r="O851" s="38"/>
    </row>
    <row r="852" spans="4:15" s="39" customFormat="1" ht="12" customHeight="1">
      <c r="D852" s="51"/>
      <c r="E852" s="51"/>
      <c r="F852" s="51"/>
      <c r="J852" s="34"/>
      <c r="O852" s="38"/>
    </row>
    <row r="853" spans="4:15" s="39" customFormat="1" ht="12" customHeight="1">
      <c r="D853" s="51"/>
      <c r="E853" s="51"/>
      <c r="F853" s="51"/>
      <c r="J853" s="34"/>
      <c r="O853" s="38"/>
    </row>
    <row r="854" spans="4:15" s="39" customFormat="1" ht="12" customHeight="1">
      <c r="D854" s="51"/>
      <c r="E854" s="51"/>
      <c r="F854" s="51"/>
      <c r="J854" s="34"/>
      <c r="O854" s="38"/>
    </row>
    <row r="855" spans="4:15" s="39" customFormat="1" ht="12" customHeight="1">
      <c r="D855" s="51"/>
      <c r="E855" s="51"/>
      <c r="F855" s="51"/>
      <c r="J855" s="34"/>
      <c r="O855" s="38"/>
    </row>
    <row r="856" spans="4:15" s="39" customFormat="1" ht="12" customHeight="1">
      <c r="D856" s="51"/>
      <c r="E856" s="51"/>
      <c r="F856" s="51"/>
      <c r="J856" s="34"/>
      <c r="O856" s="38"/>
    </row>
    <row r="857" spans="4:15" s="39" customFormat="1" ht="12" customHeight="1">
      <c r="D857" s="51"/>
      <c r="E857" s="51"/>
      <c r="F857" s="51"/>
      <c r="J857" s="34"/>
      <c r="O857" s="38"/>
    </row>
    <row r="858" spans="4:15" s="39" customFormat="1" ht="12" customHeight="1">
      <c r="D858" s="51"/>
      <c r="E858" s="51"/>
      <c r="F858" s="51"/>
      <c r="J858" s="34"/>
      <c r="O858" s="38"/>
    </row>
    <row r="859" spans="4:15" s="39" customFormat="1" ht="12" customHeight="1">
      <c r="D859" s="51"/>
      <c r="E859" s="51"/>
      <c r="F859" s="51"/>
      <c r="J859" s="34"/>
      <c r="O859" s="38"/>
    </row>
    <row r="860" spans="4:15" s="39" customFormat="1" ht="12" customHeight="1">
      <c r="D860" s="51"/>
      <c r="E860" s="51"/>
      <c r="F860" s="51"/>
      <c r="J860" s="34"/>
      <c r="O860" s="38"/>
    </row>
    <row r="861" spans="4:15" s="39" customFormat="1" ht="12" customHeight="1">
      <c r="D861" s="51"/>
      <c r="E861" s="51"/>
      <c r="F861" s="51"/>
      <c r="J861" s="34"/>
      <c r="O861" s="38"/>
    </row>
    <row r="862" spans="4:15" s="39" customFormat="1" ht="12" customHeight="1">
      <c r="D862" s="51"/>
      <c r="E862" s="51"/>
      <c r="F862" s="51"/>
      <c r="J862" s="34"/>
      <c r="O862" s="38"/>
    </row>
    <row r="863" spans="4:15" s="39" customFormat="1" ht="12" customHeight="1">
      <c r="D863" s="51"/>
      <c r="E863" s="51"/>
      <c r="F863" s="51"/>
      <c r="J863" s="34"/>
      <c r="O863" s="38"/>
    </row>
    <row r="864" spans="4:15" s="39" customFormat="1" ht="12" customHeight="1">
      <c r="D864" s="51"/>
      <c r="E864" s="51"/>
      <c r="F864" s="51"/>
      <c r="J864" s="34"/>
      <c r="O864" s="38"/>
    </row>
    <row r="865" spans="4:15" s="39" customFormat="1" ht="12" customHeight="1">
      <c r="D865" s="51"/>
      <c r="E865" s="51"/>
      <c r="F865" s="51"/>
      <c r="J865" s="34"/>
      <c r="O865" s="38"/>
    </row>
    <row r="866" spans="4:15" s="39" customFormat="1" ht="12" customHeight="1">
      <c r="D866" s="51"/>
      <c r="E866" s="51"/>
      <c r="F866" s="51"/>
      <c r="J866" s="34"/>
      <c r="O866" s="38"/>
    </row>
    <row r="867" spans="4:15" s="39" customFormat="1" ht="12" customHeight="1">
      <c r="D867" s="51"/>
      <c r="E867" s="51"/>
      <c r="F867" s="51"/>
      <c r="J867" s="34"/>
      <c r="O867" s="38"/>
    </row>
    <row r="868" spans="4:15" s="39" customFormat="1" ht="12" customHeight="1">
      <c r="D868" s="51"/>
      <c r="E868" s="51"/>
      <c r="F868" s="51"/>
      <c r="J868" s="34"/>
      <c r="O868" s="38"/>
    </row>
    <row r="869" spans="4:15" s="39" customFormat="1" ht="12" customHeight="1">
      <c r="D869" s="51"/>
      <c r="E869" s="51"/>
      <c r="F869" s="51"/>
      <c r="J869" s="34"/>
      <c r="O869" s="38"/>
    </row>
    <row r="870" spans="4:15" s="39" customFormat="1" ht="12" customHeight="1">
      <c r="D870" s="51"/>
      <c r="E870" s="51"/>
      <c r="F870" s="51"/>
      <c r="J870" s="34"/>
      <c r="O870" s="38"/>
    </row>
    <row r="871" spans="4:15" s="39" customFormat="1" ht="12" customHeight="1">
      <c r="D871" s="51"/>
      <c r="E871" s="51"/>
      <c r="F871" s="51"/>
      <c r="J871" s="34"/>
      <c r="O871" s="38"/>
    </row>
    <row r="872" spans="4:15" s="39" customFormat="1" ht="12" customHeight="1">
      <c r="D872" s="51"/>
      <c r="E872" s="51"/>
      <c r="F872" s="51"/>
      <c r="J872" s="34"/>
      <c r="O872" s="38"/>
    </row>
    <row r="873" spans="4:15" s="39" customFormat="1" ht="12" customHeight="1">
      <c r="D873" s="51"/>
      <c r="E873" s="51"/>
      <c r="F873" s="51"/>
      <c r="J873" s="34"/>
      <c r="O873" s="38"/>
    </row>
    <row r="874" spans="4:15" s="39" customFormat="1" ht="12" customHeight="1">
      <c r="D874" s="51"/>
      <c r="E874" s="51"/>
      <c r="F874" s="51"/>
      <c r="J874" s="34"/>
      <c r="O874" s="38"/>
    </row>
    <row r="875" spans="4:15" s="39" customFormat="1" ht="12" customHeight="1">
      <c r="D875" s="51"/>
      <c r="E875" s="51"/>
      <c r="F875" s="51"/>
      <c r="J875" s="34"/>
      <c r="O875" s="38"/>
    </row>
    <row r="876" spans="4:15" s="39" customFormat="1" ht="12" customHeight="1">
      <c r="D876" s="51"/>
      <c r="E876" s="51"/>
      <c r="F876" s="51"/>
      <c r="J876" s="34"/>
      <c r="O876" s="38"/>
    </row>
    <row r="877" spans="4:15" s="39" customFormat="1" ht="12" customHeight="1">
      <c r="D877" s="51"/>
      <c r="E877" s="51"/>
      <c r="F877" s="51"/>
      <c r="J877" s="34"/>
      <c r="O877" s="38"/>
    </row>
    <row r="878" spans="4:15" s="39" customFormat="1" ht="12" customHeight="1">
      <c r="D878" s="51"/>
      <c r="E878" s="51"/>
      <c r="F878" s="51"/>
      <c r="J878" s="34"/>
      <c r="O878" s="38"/>
    </row>
    <row r="879" spans="4:15" s="39" customFormat="1" ht="12" customHeight="1">
      <c r="D879" s="51"/>
      <c r="E879" s="51"/>
      <c r="F879" s="51"/>
      <c r="J879" s="34"/>
      <c r="O879" s="38"/>
    </row>
    <row r="880" spans="4:15" s="39" customFormat="1" ht="12" customHeight="1">
      <c r="D880" s="51"/>
      <c r="E880" s="51"/>
      <c r="F880" s="51"/>
      <c r="J880" s="34"/>
      <c r="O880" s="38"/>
    </row>
    <row r="881" spans="4:15" s="39" customFormat="1" ht="12" customHeight="1">
      <c r="D881" s="51"/>
      <c r="E881" s="51"/>
      <c r="F881" s="51"/>
      <c r="J881" s="34"/>
      <c r="O881" s="38"/>
    </row>
    <row r="882" spans="4:15" s="39" customFormat="1" ht="12" customHeight="1">
      <c r="D882" s="51"/>
      <c r="E882" s="51"/>
      <c r="F882" s="51"/>
      <c r="J882" s="34"/>
      <c r="O882" s="38"/>
    </row>
    <row r="883" spans="4:15" s="39" customFormat="1" ht="12" customHeight="1">
      <c r="D883" s="51"/>
      <c r="E883" s="51"/>
      <c r="F883" s="51"/>
      <c r="J883" s="34"/>
      <c r="O883" s="38"/>
    </row>
    <row r="884" spans="4:15" s="39" customFormat="1" ht="12" customHeight="1">
      <c r="D884" s="51"/>
      <c r="E884" s="51"/>
      <c r="F884" s="51"/>
      <c r="J884" s="34"/>
      <c r="O884" s="38"/>
    </row>
    <row r="885" spans="4:15" s="39" customFormat="1" ht="12" customHeight="1">
      <c r="D885" s="51"/>
      <c r="E885" s="51"/>
      <c r="F885" s="51"/>
      <c r="J885" s="34"/>
      <c r="O885" s="38"/>
    </row>
    <row r="886" spans="4:15" s="39" customFormat="1" ht="12" customHeight="1">
      <c r="D886" s="51"/>
      <c r="E886" s="51"/>
      <c r="F886" s="51"/>
      <c r="J886" s="34"/>
      <c r="O886" s="38"/>
    </row>
    <row r="887" spans="4:15" s="39" customFormat="1" ht="12" customHeight="1">
      <c r="D887" s="51"/>
      <c r="E887" s="51"/>
      <c r="F887" s="51"/>
      <c r="J887" s="34"/>
      <c r="O887" s="38"/>
    </row>
    <row r="888" spans="4:15" s="39" customFormat="1" ht="12" customHeight="1">
      <c r="D888" s="51"/>
      <c r="E888" s="51"/>
      <c r="F888" s="51"/>
      <c r="J888" s="34"/>
      <c r="O888" s="38"/>
    </row>
    <row r="889" spans="4:15" s="39" customFormat="1" ht="12" customHeight="1">
      <c r="D889" s="51"/>
      <c r="E889" s="51"/>
      <c r="F889" s="51"/>
      <c r="J889" s="34"/>
      <c r="O889" s="38"/>
    </row>
    <row r="890" spans="4:15" s="39" customFormat="1" ht="12" customHeight="1">
      <c r="D890" s="51"/>
      <c r="E890" s="51"/>
      <c r="F890" s="51"/>
      <c r="J890" s="34"/>
      <c r="O890" s="38"/>
    </row>
    <row r="891" spans="4:15" s="39" customFormat="1" ht="12" customHeight="1">
      <c r="D891" s="51"/>
      <c r="E891" s="51"/>
      <c r="F891" s="51"/>
      <c r="J891" s="34"/>
      <c r="O891" s="38"/>
    </row>
    <row r="892" spans="4:15" s="39" customFormat="1" ht="12" customHeight="1">
      <c r="D892" s="51"/>
      <c r="E892" s="51"/>
      <c r="F892" s="51"/>
      <c r="J892" s="34"/>
      <c r="O892" s="38"/>
    </row>
    <row r="893" spans="4:15" s="39" customFormat="1" ht="12" customHeight="1">
      <c r="D893" s="51"/>
      <c r="E893" s="51"/>
      <c r="F893" s="51"/>
      <c r="J893" s="34"/>
      <c r="O893" s="38"/>
    </row>
    <row r="894" spans="4:15" s="39" customFormat="1" ht="12" customHeight="1">
      <c r="D894" s="51"/>
      <c r="E894" s="51"/>
      <c r="F894" s="51"/>
      <c r="J894" s="34"/>
      <c r="O894" s="38"/>
    </row>
    <row r="895" spans="4:15" s="39" customFormat="1" ht="12" customHeight="1">
      <c r="D895" s="51"/>
      <c r="E895" s="51"/>
      <c r="F895" s="51"/>
      <c r="J895" s="34"/>
      <c r="O895" s="38"/>
    </row>
    <row r="896" spans="4:15" s="39" customFormat="1" ht="12" customHeight="1">
      <c r="D896" s="51"/>
      <c r="E896" s="51"/>
      <c r="F896" s="51"/>
      <c r="J896" s="34"/>
      <c r="O896" s="38"/>
    </row>
    <row r="897" spans="4:15" s="39" customFormat="1" ht="12" customHeight="1">
      <c r="D897" s="51"/>
      <c r="E897" s="51"/>
      <c r="F897" s="51"/>
      <c r="J897" s="34"/>
      <c r="O897" s="38"/>
    </row>
    <row r="898" spans="4:15" s="39" customFormat="1" ht="12" customHeight="1">
      <c r="D898" s="51"/>
      <c r="E898" s="51"/>
      <c r="F898" s="51"/>
      <c r="J898" s="34"/>
      <c r="O898" s="38"/>
    </row>
    <row r="899" spans="4:15" s="39" customFormat="1" ht="12" customHeight="1">
      <c r="D899" s="51"/>
      <c r="E899" s="51"/>
      <c r="F899" s="51"/>
      <c r="J899" s="34"/>
      <c r="O899" s="38"/>
    </row>
    <row r="900" spans="4:15" s="39" customFormat="1" ht="12" customHeight="1">
      <c r="D900" s="51"/>
      <c r="E900" s="51"/>
      <c r="F900" s="51"/>
      <c r="J900" s="34"/>
      <c r="O900" s="38"/>
    </row>
    <row r="901" spans="4:15" s="39" customFormat="1" ht="12" customHeight="1">
      <c r="D901" s="51"/>
      <c r="E901" s="51"/>
      <c r="F901" s="51"/>
      <c r="J901" s="34"/>
      <c r="O901" s="38"/>
    </row>
    <row r="902" spans="4:15" s="39" customFormat="1" ht="12" customHeight="1">
      <c r="D902" s="51"/>
      <c r="E902" s="51"/>
      <c r="F902" s="51"/>
      <c r="J902" s="34"/>
      <c r="O902" s="38"/>
    </row>
    <row r="903" spans="4:15" s="39" customFormat="1" ht="12" customHeight="1">
      <c r="D903" s="51"/>
      <c r="E903" s="51"/>
      <c r="F903" s="51"/>
      <c r="J903" s="34"/>
      <c r="O903" s="38"/>
    </row>
    <row r="904" spans="4:15" s="39" customFormat="1" ht="12" customHeight="1">
      <c r="D904" s="51"/>
      <c r="E904" s="51"/>
      <c r="F904" s="51"/>
      <c r="J904" s="34"/>
      <c r="O904" s="38"/>
    </row>
    <row r="905" spans="4:15" s="39" customFormat="1" ht="12" customHeight="1">
      <c r="D905" s="51"/>
      <c r="E905" s="51"/>
      <c r="F905" s="51"/>
      <c r="J905" s="34"/>
      <c r="O905" s="38"/>
    </row>
    <row r="906" spans="4:15" s="39" customFormat="1" ht="12" customHeight="1">
      <c r="D906" s="51"/>
      <c r="E906" s="51"/>
      <c r="F906" s="51"/>
      <c r="J906" s="34"/>
      <c r="O906" s="38"/>
    </row>
    <row r="907" spans="4:15" s="39" customFormat="1" ht="12" customHeight="1">
      <c r="D907" s="51"/>
      <c r="E907" s="51"/>
      <c r="F907" s="51"/>
      <c r="J907" s="34"/>
      <c r="O907" s="38"/>
    </row>
    <row r="908" spans="4:15" s="39" customFormat="1" ht="12" customHeight="1">
      <c r="D908" s="51"/>
      <c r="E908" s="51"/>
      <c r="F908" s="51"/>
      <c r="J908" s="34"/>
      <c r="O908" s="38"/>
    </row>
    <row r="909" spans="4:15" s="39" customFormat="1" ht="12" customHeight="1">
      <c r="D909" s="51"/>
      <c r="E909" s="51"/>
      <c r="F909" s="51"/>
      <c r="J909" s="34"/>
      <c r="O909" s="38"/>
    </row>
    <row r="910" spans="4:15" s="39" customFormat="1" ht="12" customHeight="1">
      <c r="D910" s="51"/>
      <c r="E910" s="51"/>
      <c r="F910" s="51"/>
      <c r="J910" s="34"/>
      <c r="O910" s="38"/>
    </row>
    <row r="911" spans="4:15" s="39" customFormat="1" ht="12" customHeight="1">
      <c r="D911" s="51"/>
      <c r="E911" s="51"/>
      <c r="F911" s="51"/>
      <c r="J911" s="34"/>
      <c r="O911" s="38"/>
    </row>
    <row r="912" spans="4:15" s="39" customFormat="1" ht="12" customHeight="1">
      <c r="D912" s="51"/>
      <c r="E912" s="51"/>
      <c r="F912" s="51"/>
      <c r="J912" s="34"/>
      <c r="O912" s="38"/>
    </row>
    <row r="913" spans="4:15" s="39" customFormat="1" ht="12" customHeight="1">
      <c r="D913" s="51"/>
      <c r="E913" s="51"/>
      <c r="F913" s="51"/>
      <c r="J913" s="34"/>
      <c r="O913" s="38"/>
    </row>
    <row r="914" spans="4:15" s="39" customFormat="1" ht="12" customHeight="1">
      <c r="D914" s="51"/>
      <c r="E914" s="51"/>
      <c r="F914" s="51"/>
      <c r="J914" s="34"/>
      <c r="O914" s="38"/>
    </row>
    <row r="915" spans="4:15" s="39" customFormat="1" ht="12" customHeight="1">
      <c r="D915" s="51"/>
      <c r="E915" s="51"/>
      <c r="F915" s="51"/>
      <c r="J915" s="34"/>
      <c r="O915" s="38"/>
    </row>
    <row r="916" spans="4:15" s="39" customFormat="1" ht="12" customHeight="1">
      <c r="D916" s="51"/>
      <c r="E916" s="51"/>
      <c r="F916" s="51"/>
      <c r="J916" s="34"/>
      <c r="O916" s="38"/>
    </row>
    <row r="917" spans="4:15" s="39" customFormat="1" ht="12" customHeight="1">
      <c r="D917" s="51"/>
      <c r="E917" s="51"/>
      <c r="F917" s="51"/>
      <c r="J917" s="34"/>
      <c r="O917" s="38"/>
    </row>
    <row r="918" spans="4:15" s="39" customFormat="1" ht="12" customHeight="1">
      <c r="D918" s="51"/>
      <c r="E918" s="51"/>
      <c r="F918" s="51"/>
      <c r="J918" s="34"/>
      <c r="O918" s="38"/>
    </row>
    <row r="919" spans="4:15" s="39" customFormat="1" ht="12" customHeight="1">
      <c r="D919" s="51"/>
      <c r="E919" s="51"/>
      <c r="F919" s="51"/>
      <c r="J919" s="34"/>
      <c r="O919" s="38"/>
    </row>
    <row r="920" spans="4:15" s="39" customFormat="1" ht="12" customHeight="1">
      <c r="D920" s="51"/>
      <c r="E920" s="51"/>
      <c r="F920" s="51"/>
      <c r="J920" s="34"/>
      <c r="O920" s="38"/>
    </row>
    <row r="921" spans="4:15" s="39" customFormat="1" ht="12" customHeight="1">
      <c r="D921" s="51"/>
      <c r="E921" s="51"/>
      <c r="F921" s="51"/>
      <c r="J921" s="34"/>
      <c r="O921" s="38"/>
    </row>
    <row r="922" spans="4:15" s="39" customFormat="1" ht="12" customHeight="1">
      <c r="D922" s="51"/>
      <c r="E922" s="51"/>
      <c r="F922" s="51"/>
      <c r="J922" s="34"/>
      <c r="O922" s="38"/>
    </row>
    <row r="923" spans="4:15" s="39" customFormat="1" ht="12" customHeight="1">
      <c r="D923" s="51"/>
      <c r="E923" s="51"/>
      <c r="F923" s="51"/>
      <c r="J923" s="34"/>
      <c r="O923" s="38"/>
    </row>
    <row r="924" spans="4:15" s="39" customFormat="1" ht="12" customHeight="1">
      <c r="D924" s="51"/>
      <c r="E924" s="51"/>
      <c r="F924" s="51"/>
      <c r="J924" s="34"/>
      <c r="O924" s="38"/>
    </row>
    <row r="925" spans="4:15" s="39" customFormat="1" ht="12" customHeight="1">
      <c r="D925" s="51"/>
      <c r="E925" s="51"/>
      <c r="F925" s="51"/>
      <c r="J925" s="34"/>
      <c r="O925" s="38"/>
    </row>
    <row r="926" spans="4:15" s="39" customFormat="1" ht="12" customHeight="1">
      <c r="D926" s="51"/>
      <c r="E926" s="51"/>
      <c r="F926" s="51"/>
      <c r="J926" s="34"/>
      <c r="O926" s="38"/>
    </row>
    <row r="927" spans="4:15" s="39" customFormat="1" ht="12" customHeight="1">
      <c r="D927" s="51"/>
      <c r="E927" s="51"/>
      <c r="F927" s="51"/>
      <c r="J927" s="34"/>
      <c r="O927" s="38"/>
    </row>
    <row r="928" spans="4:15" s="39" customFormat="1" ht="12" customHeight="1">
      <c r="D928" s="51"/>
      <c r="E928" s="51"/>
      <c r="F928" s="51"/>
      <c r="J928" s="34"/>
      <c r="O928" s="38"/>
    </row>
    <row r="929" spans="4:15" s="39" customFormat="1" ht="12" customHeight="1">
      <c r="D929" s="51"/>
      <c r="E929" s="51"/>
      <c r="F929" s="51"/>
      <c r="J929" s="34"/>
      <c r="O929" s="38"/>
    </row>
    <row r="930" spans="4:15" s="39" customFormat="1" ht="12" customHeight="1">
      <c r="D930" s="51"/>
      <c r="E930" s="51"/>
      <c r="F930" s="51"/>
      <c r="J930" s="34"/>
      <c r="O930" s="38"/>
    </row>
    <row r="931" spans="4:15" s="39" customFormat="1" ht="12" customHeight="1">
      <c r="D931" s="51"/>
      <c r="E931" s="51"/>
      <c r="F931" s="51"/>
      <c r="J931" s="34"/>
      <c r="O931" s="38"/>
    </row>
    <row r="932" spans="4:15" s="39" customFormat="1" ht="12" customHeight="1">
      <c r="D932" s="51"/>
      <c r="E932" s="51"/>
      <c r="F932" s="51"/>
      <c r="J932" s="34"/>
      <c r="O932" s="38"/>
    </row>
    <row r="933" spans="4:15" s="39" customFormat="1" ht="12" customHeight="1">
      <c r="D933" s="51"/>
      <c r="E933" s="51"/>
      <c r="F933" s="51"/>
      <c r="J933" s="34"/>
      <c r="O933" s="38"/>
    </row>
    <row r="934" spans="4:15" s="39" customFormat="1" ht="12" customHeight="1">
      <c r="D934" s="51"/>
      <c r="E934" s="51"/>
      <c r="F934" s="51"/>
      <c r="J934" s="34"/>
      <c r="O934" s="38"/>
    </row>
    <row r="935" spans="4:15" s="39" customFormat="1" ht="12" customHeight="1">
      <c r="D935" s="51"/>
      <c r="E935" s="51"/>
      <c r="F935" s="51"/>
      <c r="J935" s="34"/>
      <c r="O935" s="38"/>
    </row>
    <row r="936" spans="4:15" s="39" customFormat="1" ht="12" customHeight="1">
      <c r="D936" s="51"/>
      <c r="E936" s="51"/>
      <c r="F936" s="51"/>
      <c r="J936" s="34"/>
      <c r="O936" s="38"/>
    </row>
    <row r="937" spans="4:15" s="39" customFormat="1" ht="12" customHeight="1">
      <c r="D937" s="51"/>
      <c r="E937" s="51"/>
      <c r="F937" s="51"/>
      <c r="J937" s="34"/>
      <c r="O937" s="38"/>
    </row>
    <row r="938" spans="4:15" s="39" customFormat="1" ht="12" customHeight="1">
      <c r="D938" s="51"/>
      <c r="E938" s="51"/>
      <c r="F938" s="51"/>
      <c r="J938" s="34"/>
      <c r="O938" s="38"/>
    </row>
    <row r="939" spans="4:15" s="39" customFormat="1" ht="12" customHeight="1">
      <c r="D939" s="51"/>
      <c r="E939" s="51"/>
      <c r="F939" s="51"/>
      <c r="J939" s="34"/>
      <c r="O939" s="38"/>
    </row>
    <row r="940" spans="4:15" s="39" customFormat="1" ht="12" customHeight="1">
      <c r="D940" s="51"/>
      <c r="E940" s="51"/>
      <c r="F940" s="51"/>
      <c r="J940" s="34"/>
      <c r="O940" s="38"/>
    </row>
    <row r="941" spans="4:15" s="39" customFormat="1" ht="12" customHeight="1">
      <c r="D941" s="51"/>
      <c r="E941" s="51"/>
      <c r="F941" s="51"/>
      <c r="J941" s="34"/>
      <c r="O941" s="38"/>
    </row>
    <row r="942" spans="4:15" s="39" customFormat="1" ht="12" customHeight="1">
      <c r="D942" s="51"/>
      <c r="E942" s="51"/>
      <c r="F942" s="51"/>
      <c r="J942" s="34"/>
      <c r="O942" s="38"/>
    </row>
    <row r="943" spans="4:15" s="39" customFormat="1" ht="12" customHeight="1">
      <c r="D943" s="51"/>
      <c r="E943" s="51"/>
      <c r="F943" s="51"/>
      <c r="J943" s="34"/>
      <c r="O943" s="38"/>
    </row>
    <row r="944" spans="4:15" s="39" customFormat="1" ht="12" customHeight="1">
      <c r="D944" s="51"/>
      <c r="E944" s="51"/>
      <c r="F944" s="51"/>
      <c r="J944" s="34"/>
      <c r="O944" s="38"/>
    </row>
    <row r="945" spans="4:15" s="39" customFormat="1" ht="12" customHeight="1">
      <c r="D945" s="51"/>
      <c r="E945" s="51"/>
      <c r="F945" s="51"/>
      <c r="J945" s="34"/>
      <c r="O945" s="38"/>
    </row>
    <row r="946" spans="4:15" s="39" customFormat="1" ht="12" customHeight="1">
      <c r="D946" s="51"/>
      <c r="E946" s="51"/>
      <c r="F946" s="51"/>
      <c r="J946" s="34"/>
      <c r="O946" s="38"/>
    </row>
    <row r="947" spans="4:15" s="39" customFormat="1" ht="12" customHeight="1">
      <c r="D947" s="51"/>
      <c r="E947" s="51"/>
      <c r="F947" s="51"/>
      <c r="J947" s="34"/>
      <c r="O947" s="38"/>
    </row>
    <row r="948" spans="4:15" s="39" customFormat="1" ht="12" customHeight="1">
      <c r="D948" s="51"/>
      <c r="E948" s="51"/>
      <c r="F948" s="51"/>
      <c r="J948" s="34"/>
      <c r="O948" s="38"/>
    </row>
    <row r="949" spans="4:15" s="39" customFormat="1" ht="12" customHeight="1">
      <c r="D949" s="51"/>
      <c r="E949" s="51"/>
      <c r="F949" s="51"/>
      <c r="J949" s="34"/>
      <c r="O949" s="38"/>
    </row>
    <row r="950" spans="4:15" s="39" customFormat="1" ht="12" customHeight="1">
      <c r="D950" s="51"/>
      <c r="E950" s="51"/>
      <c r="F950" s="51"/>
      <c r="J950" s="34"/>
      <c r="O950" s="38"/>
    </row>
    <row r="951" spans="4:15" s="39" customFormat="1" ht="12" customHeight="1">
      <c r="D951" s="51"/>
      <c r="E951" s="51"/>
      <c r="F951" s="51"/>
      <c r="J951" s="34"/>
      <c r="O951" s="38"/>
    </row>
    <row r="952" spans="4:15" s="39" customFormat="1" ht="12" customHeight="1">
      <c r="D952" s="51"/>
      <c r="E952" s="51"/>
      <c r="F952" s="51"/>
      <c r="J952" s="34"/>
      <c r="O952" s="38"/>
    </row>
    <row r="953" spans="4:15" s="39" customFormat="1" ht="12" customHeight="1">
      <c r="D953" s="51"/>
      <c r="E953" s="51"/>
      <c r="F953" s="51"/>
      <c r="J953" s="34"/>
      <c r="O953" s="38"/>
    </row>
    <row r="954" spans="4:15" s="39" customFormat="1" ht="12" customHeight="1">
      <c r="D954" s="51"/>
      <c r="E954" s="51"/>
      <c r="F954" s="51"/>
      <c r="J954" s="34"/>
      <c r="O954" s="38"/>
    </row>
    <row r="955" spans="4:15" s="39" customFormat="1" ht="12" customHeight="1">
      <c r="D955" s="51"/>
      <c r="E955" s="51"/>
      <c r="F955" s="51"/>
      <c r="J955" s="34"/>
      <c r="O955" s="38"/>
    </row>
    <row r="956" spans="4:15" s="39" customFormat="1" ht="12" customHeight="1">
      <c r="D956" s="51"/>
      <c r="E956" s="51"/>
      <c r="F956" s="51"/>
      <c r="J956" s="34"/>
      <c r="O956" s="38"/>
    </row>
    <row r="957" spans="4:15" s="39" customFormat="1" ht="12" customHeight="1">
      <c r="D957" s="51"/>
      <c r="E957" s="51"/>
      <c r="F957" s="51"/>
      <c r="J957" s="34"/>
      <c r="O957" s="38"/>
    </row>
    <row r="958" spans="4:15" s="39" customFormat="1" ht="12" customHeight="1">
      <c r="D958" s="51"/>
      <c r="E958" s="51"/>
      <c r="F958" s="51"/>
      <c r="J958" s="34"/>
      <c r="O958" s="38"/>
    </row>
    <row r="959" spans="4:15" s="39" customFormat="1" ht="12" customHeight="1">
      <c r="D959" s="51"/>
      <c r="E959" s="51"/>
      <c r="F959" s="51"/>
      <c r="J959" s="34"/>
      <c r="O959" s="38"/>
    </row>
    <row r="960" spans="4:15" s="39" customFormat="1" ht="12" customHeight="1">
      <c r="D960" s="51"/>
      <c r="E960" s="51"/>
      <c r="F960" s="51"/>
      <c r="J960" s="34"/>
      <c r="O960" s="38"/>
    </row>
    <row r="961" spans="4:15" s="39" customFormat="1" ht="12" customHeight="1">
      <c r="D961" s="51"/>
      <c r="E961" s="51"/>
      <c r="F961" s="51"/>
      <c r="J961" s="34"/>
      <c r="O961" s="38"/>
    </row>
    <row r="962" spans="4:15" s="39" customFormat="1" ht="12" customHeight="1">
      <c r="D962" s="51"/>
      <c r="E962" s="51"/>
      <c r="F962" s="51"/>
      <c r="J962" s="34"/>
      <c r="O962" s="38"/>
    </row>
    <row r="963" spans="4:15" s="39" customFormat="1" ht="12" customHeight="1">
      <c r="D963" s="51"/>
      <c r="E963" s="51"/>
      <c r="F963" s="51"/>
      <c r="J963" s="34"/>
      <c r="O963" s="38"/>
    </row>
    <row r="964" spans="4:15" s="39" customFormat="1" ht="12" customHeight="1">
      <c r="D964" s="51"/>
      <c r="E964" s="51"/>
      <c r="F964" s="51"/>
      <c r="J964" s="34"/>
      <c r="O964" s="38"/>
    </row>
    <row r="965" spans="4:15" s="39" customFormat="1" ht="12" customHeight="1">
      <c r="D965" s="51"/>
      <c r="E965" s="51"/>
      <c r="F965" s="51"/>
      <c r="J965" s="34"/>
      <c r="O965" s="38"/>
    </row>
    <row r="966" spans="4:15" s="39" customFormat="1" ht="12" customHeight="1">
      <c r="D966" s="51"/>
      <c r="E966" s="51"/>
      <c r="F966" s="51"/>
      <c r="J966" s="34"/>
      <c r="O966" s="38"/>
    </row>
    <row r="967" spans="4:15" s="39" customFormat="1" ht="12" customHeight="1">
      <c r="D967" s="51"/>
      <c r="E967" s="51"/>
      <c r="F967" s="51"/>
      <c r="J967" s="34"/>
      <c r="O967" s="38"/>
    </row>
    <row r="968" spans="4:15" s="39" customFormat="1" ht="12" customHeight="1">
      <c r="D968" s="51"/>
      <c r="E968" s="51"/>
      <c r="F968" s="51"/>
      <c r="J968" s="34"/>
      <c r="O968" s="38"/>
    </row>
    <row r="969" spans="4:15" s="39" customFormat="1" ht="12" customHeight="1">
      <c r="D969" s="51"/>
      <c r="E969" s="51"/>
      <c r="F969" s="51"/>
      <c r="J969" s="34"/>
      <c r="O969" s="38"/>
    </row>
    <row r="970" spans="4:15" s="39" customFormat="1" ht="12" customHeight="1">
      <c r="D970" s="51"/>
      <c r="E970" s="51"/>
      <c r="F970" s="51"/>
      <c r="J970" s="34"/>
      <c r="O970" s="38"/>
    </row>
    <row r="971" spans="4:15" s="39" customFormat="1" ht="12" customHeight="1">
      <c r="D971" s="51"/>
      <c r="E971" s="51"/>
      <c r="F971" s="51"/>
      <c r="J971" s="34"/>
      <c r="O971" s="38"/>
    </row>
    <row r="972" spans="4:15" s="39" customFormat="1" ht="12" customHeight="1">
      <c r="D972" s="51"/>
      <c r="E972" s="51"/>
      <c r="F972" s="51"/>
      <c r="J972" s="34"/>
      <c r="O972" s="38"/>
    </row>
    <row r="973" spans="4:15" s="39" customFormat="1" ht="12" customHeight="1">
      <c r="D973" s="51"/>
      <c r="E973" s="51"/>
      <c r="F973" s="51"/>
      <c r="J973" s="34"/>
      <c r="O973" s="38"/>
    </row>
    <row r="974" spans="4:15" s="39" customFormat="1" ht="12" customHeight="1">
      <c r="D974" s="51"/>
      <c r="E974" s="51"/>
      <c r="F974" s="51"/>
      <c r="J974" s="34"/>
      <c r="O974" s="38"/>
    </row>
    <row r="975" spans="4:15" s="39" customFormat="1" ht="12" customHeight="1">
      <c r="D975" s="51"/>
      <c r="E975" s="51"/>
      <c r="F975" s="51"/>
      <c r="J975" s="34"/>
      <c r="O975" s="38"/>
    </row>
    <row r="976" spans="4:15" s="39" customFormat="1" ht="12" customHeight="1">
      <c r="D976" s="51"/>
      <c r="E976" s="51"/>
      <c r="F976" s="51"/>
      <c r="J976" s="34"/>
      <c r="O976" s="38"/>
    </row>
    <row r="977" spans="4:15" s="39" customFormat="1" ht="12" customHeight="1">
      <c r="D977" s="51"/>
      <c r="E977" s="51"/>
      <c r="F977" s="51"/>
      <c r="J977" s="34"/>
      <c r="O977" s="38"/>
    </row>
    <row r="978" spans="4:15" s="39" customFormat="1" ht="12" customHeight="1">
      <c r="D978" s="51"/>
      <c r="E978" s="51"/>
      <c r="F978" s="51"/>
      <c r="J978" s="34"/>
      <c r="O978" s="38"/>
    </row>
    <row r="979" spans="4:15" s="39" customFormat="1" ht="12" customHeight="1">
      <c r="D979" s="51"/>
      <c r="E979" s="51"/>
      <c r="F979" s="51"/>
      <c r="J979" s="34"/>
      <c r="O979" s="38"/>
    </row>
    <row r="980" spans="4:15" s="39" customFormat="1" ht="12" customHeight="1">
      <c r="D980" s="51"/>
      <c r="E980" s="51"/>
      <c r="F980" s="51"/>
      <c r="J980" s="34"/>
      <c r="O980" s="38"/>
    </row>
    <row r="981" spans="4:15" s="39" customFormat="1" ht="12" customHeight="1">
      <c r="D981" s="51"/>
      <c r="E981" s="51"/>
      <c r="F981" s="51"/>
      <c r="J981" s="34"/>
      <c r="O981" s="38"/>
    </row>
    <row r="982" spans="4:15" s="39" customFormat="1" ht="12" customHeight="1">
      <c r="D982" s="51"/>
      <c r="E982" s="51"/>
      <c r="F982" s="51"/>
      <c r="J982" s="34"/>
      <c r="O982" s="38"/>
    </row>
    <row r="983" spans="4:15" s="39" customFormat="1" ht="12" customHeight="1">
      <c r="D983" s="51"/>
      <c r="E983" s="51"/>
      <c r="F983" s="51"/>
      <c r="J983" s="34"/>
      <c r="O983" s="38"/>
    </row>
    <row r="984" spans="4:15" s="39" customFormat="1" ht="12" customHeight="1">
      <c r="D984" s="51"/>
      <c r="E984" s="51"/>
      <c r="F984" s="51"/>
      <c r="J984" s="34"/>
      <c r="O984" s="38"/>
    </row>
    <row r="985" spans="4:15" s="39" customFormat="1" ht="12" customHeight="1">
      <c r="D985" s="51"/>
      <c r="E985" s="51"/>
      <c r="F985" s="51"/>
      <c r="J985" s="34"/>
      <c r="O985" s="38"/>
    </row>
    <row r="986" spans="4:15" s="39" customFormat="1" ht="12" customHeight="1">
      <c r="D986" s="51"/>
      <c r="E986" s="51"/>
      <c r="F986" s="51"/>
      <c r="J986" s="34"/>
      <c r="O986" s="38"/>
    </row>
    <row r="987" spans="4:15" s="39" customFormat="1" ht="12" customHeight="1">
      <c r="D987" s="51"/>
      <c r="E987" s="51"/>
      <c r="F987" s="51"/>
      <c r="J987" s="34"/>
      <c r="O987" s="38"/>
    </row>
    <row r="988" spans="4:15" s="39" customFormat="1" ht="12" customHeight="1">
      <c r="D988" s="51"/>
      <c r="E988" s="51"/>
      <c r="F988" s="51"/>
      <c r="J988" s="34"/>
      <c r="O988" s="38"/>
    </row>
    <row r="989" spans="4:15" s="39" customFormat="1" ht="12" customHeight="1">
      <c r="D989" s="51"/>
      <c r="E989" s="51"/>
      <c r="F989" s="51"/>
      <c r="J989" s="34"/>
      <c r="O989" s="38"/>
    </row>
    <row r="990" spans="4:15" s="39" customFormat="1" ht="12" customHeight="1">
      <c r="D990" s="51"/>
      <c r="E990" s="51"/>
      <c r="F990" s="51"/>
      <c r="J990" s="34"/>
      <c r="O990" s="38"/>
    </row>
    <row r="991" spans="4:15" s="39" customFormat="1" ht="12" customHeight="1">
      <c r="D991" s="51"/>
      <c r="E991" s="51"/>
      <c r="F991" s="51"/>
      <c r="J991" s="34"/>
      <c r="O991" s="38"/>
    </row>
    <row r="992" spans="4:15" s="39" customFormat="1" ht="12" customHeight="1">
      <c r="D992" s="51"/>
      <c r="E992" s="51"/>
      <c r="F992" s="51"/>
      <c r="J992" s="34"/>
      <c r="O992" s="38"/>
    </row>
    <row r="993" spans="4:15" s="39" customFormat="1" ht="12" customHeight="1">
      <c r="D993" s="51"/>
      <c r="E993" s="51"/>
      <c r="F993" s="51"/>
      <c r="J993" s="34"/>
      <c r="O993" s="38"/>
    </row>
    <row r="994" spans="4:15" s="39" customFormat="1" ht="12" customHeight="1">
      <c r="D994" s="51"/>
      <c r="E994" s="51"/>
      <c r="F994" s="51"/>
      <c r="J994" s="34"/>
      <c r="O994" s="38"/>
    </row>
    <row r="995" spans="4:15" s="39" customFormat="1" ht="12" customHeight="1">
      <c r="D995" s="51"/>
      <c r="E995" s="51"/>
      <c r="F995" s="51"/>
      <c r="J995" s="34"/>
      <c r="O995" s="38"/>
    </row>
    <row r="996" spans="4:15" s="39" customFormat="1" ht="12" customHeight="1">
      <c r="D996" s="51"/>
      <c r="E996" s="51"/>
      <c r="F996" s="51"/>
      <c r="J996" s="34"/>
      <c r="O996" s="38"/>
    </row>
    <row r="997" spans="4:15" s="39" customFormat="1" ht="12" customHeight="1">
      <c r="D997" s="51"/>
      <c r="E997" s="51"/>
      <c r="F997" s="51"/>
      <c r="J997" s="34"/>
      <c r="O997" s="38"/>
    </row>
    <row r="998" spans="4:15" s="39" customFormat="1" ht="12" customHeight="1">
      <c r="D998" s="51"/>
      <c r="E998" s="51"/>
      <c r="F998" s="51"/>
      <c r="J998" s="34"/>
      <c r="O998" s="38"/>
    </row>
    <row r="999" spans="4:15" s="39" customFormat="1" ht="12" customHeight="1">
      <c r="D999" s="51"/>
      <c r="E999" s="51"/>
      <c r="F999" s="51"/>
      <c r="J999" s="34"/>
      <c r="O999" s="38"/>
    </row>
    <row r="1000" spans="4:15" s="39" customFormat="1" ht="12" customHeight="1">
      <c r="D1000" s="51"/>
      <c r="E1000" s="51"/>
      <c r="F1000" s="51"/>
      <c r="J1000" s="34"/>
      <c r="O1000" s="38"/>
    </row>
    <row r="1001" spans="4:15" s="39" customFormat="1" ht="12" customHeight="1">
      <c r="D1001" s="51"/>
      <c r="E1001" s="51"/>
      <c r="F1001" s="51"/>
      <c r="J1001" s="34"/>
      <c r="O1001" s="38"/>
    </row>
    <row r="1002" spans="4:15" s="39" customFormat="1" ht="12" customHeight="1">
      <c r="D1002" s="51"/>
      <c r="E1002" s="51"/>
      <c r="F1002" s="51"/>
      <c r="J1002" s="34"/>
      <c r="O1002" s="38"/>
    </row>
    <row r="1003" spans="4:15" s="39" customFormat="1" ht="12" customHeight="1">
      <c r="D1003" s="51"/>
      <c r="E1003" s="51"/>
      <c r="F1003" s="51"/>
      <c r="J1003" s="34"/>
      <c r="O1003" s="38"/>
    </row>
    <row r="1004" spans="4:15" s="39" customFormat="1" ht="12" customHeight="1">
      <c r="D1004" s="51"/>
      <c r="E1004" s="51"/>
      <c r="F1004" s="51"/>
      <c r="J1004" s="34"/>
      <c r="O1004" s="38"/>
    </row>
    <row r="1005" spans="4:15" s="39" customFormat="1" ht="12" customHeight="1">
      <c r="D1005" s="51"/>
      <c r="E1005" s="51"/>
      <c r="F1005" s="51"/>
      <c r="J1005" s="34"/>
      <c r="O1005" s="38"/>
    </row>
    <row r="1006" spans="4:15" s="39" customFormat="1" ht="12" customHeight="1">
      <c r="D1006" s="51"/>
      <c r="E1006" s="51"/>
      <c r="F1006" s="51"/>
      <c r="J1006" s="34"/>
      <c r="O1006" s="38"/>
    </row>
    <row r="1007" spans="4:15" s="39" customFormat="1" ht="12" customHeight="1">
      <c r="D1007" s="51"/>
      <c r="E1007" s="51"/>
      <c r="F1007" s="51"/>
      <c r="J1007" s="34"/>
      <c r="O1007" s="38"/>
    </row>
    <row r="1008" spans="4:15" s="39" customFormat="1" ht="12" customHeight="1">
      <c r="D1008" s="51"/>
      <c r="E1008" s="51"/>
      <c r="F1008" s="51"/>
      <c r="J1008" s="34"/>
      <c r="O1008" s="38"/>
    </row>
    <row r="1009" spans="4:15" s="39" customFormat="1" ht="12" customHeight="1">
      <c r="D1009" s="51"/>
      <c r="E1009" s="51"/>
      <c r="F1009" s="51"/>
      <c r="J1009" s="34"/>
      <c r="O1009" s="38"/>
    </row>
    <row r="1010" spans="4:15" s="39" customFormat="1" ht="12" customHeight="1">
      <c r="D1010" s="51"/>
      <c r="E1010" s="51"/>
      <c r="F1010" s="51"/>
      <c r="J1010" s="34"/>
      <c r="O1010" s="38"/>
    </row>
    <row r="1011" spans="4:15" s="39" customFormat="1" ht="12" customHeight="1">
      <c r="D1011" s="51"/>
      <c r="E1011" s="51"/>
      <c r="F1011" s="51"/>
      <c r="J1011" s="34"/>
      <c r="O1011" s="38"/>
    </row>
    <row r="1012" spans="4:15" s="39" customFormat="1" ht="12" customHeight="1">
      <c r="D1012" s="51"/>
      <c r="E1012" s="51"/>
      <c r="F1012" s="51"/>
      <c r="J1012" s="34"/>
      <c r="O1012" s="38"/>
    </row>
    <row r="1013" spans="4:15" s="39" customFormat="1" ht="12" customHeight="1">
      <c r="D1013" s="51"/>
      <c r="E1013" s="51"/>
      <c r="F1013" s="51"/>
      <c r="J1013" s="34"/>
      <c r="O1013" s="38"/>
    </row>
    <row r="1014" spans="4:15" s="39" customFormat="1" ht="12" customHeight="1">
      <c r="D1014" s="51"/>
      <c r="E1014" s="51"/>
      <c r="F1014" s="51"/>
      <c r="J1014" s="34"/>
      <c r="O1014" s="38"/>
    </row>
    <row r="1015" spans="4:15" s="39" customFormat="1" ht="12" customHeight="1">
      <c r="D1015" s="51"/>
      <c r="E1015" s="51"/>
      <c r="F1015" s="51"/>
      <c r="J1015" s="34"/>
      <c r="O1015" s="38"/>
    </row>
    <row r="1016" spans="4:15" s="39" customFormat="1" ht="12" customHeight="1">
      <c r="D1016" s="51"/>
      <c r="E1016" s="51"/>
      <c r="F1016" s="51"/>
      <c r="J1016" s="34"/>
      <c r="O1016" s="38"/>
    </row>
    <row r="1017" spans="4:15" s="39" customFormat="1" ht="12" customHeight="1">
      <c r="D1017" s="51"/>
      <c r="E1017" s="51"/>
      <c r="F1017" s="51"/>
      <c r="J1017" s="34"/>
      <c r="O1017" s="38"/>
    </row>
    <row r="1018" spans="4:15" s="39" customFormat="1" ht="12" customHeight="1">
      <c r="D1018" s="51"/>
      <c r="E1018" s="51"/>
      <c r="F1018" s="51"/>
      <c r="J1018" s="34"/>
      <c r="O1018" s="38"/>
    </row>
    <row r="1019" spans="4:15" s="39" customFormat="1" ht="12" customHeight="1">
      <c r="D1019" s="51"/>
      <c r="E1019" s="51"/>
      <c r="F1019" s="51"/>
      <c r="J1019" s="34"/>
      <c r="O1019" s="38"/>
    </row>
    <row r="1020" spans="4:15" s="39" customFormat="1" ht="12" customHeight="1">
      <c r="D1020" s="51"/>
      <c r="E1020" s="51"/>
      <c r="F1020" s="51"/>
      <c r="J1020" s="34"/>
      <c r="O1020" s="38"/>
    </row>
    <row r="1021" spans="4:15" s="39" customFormat="1" ht="12" customHeight="1">
      <c r="D1021" s="51"/>
      <c r="E1021" s="51"/>
      <c r="F1021" s="51"/>
      <c r="J1021" s="34"/>
      <c r="O1021" s="38"/>
    </row>
    <row r="1022" spans="4:15" s="39" customFormat="1" ht="12" customHeight="1">
      <c r="D1022" s="51"/>
      <c r="E1022" s="51"/>
      <c r="F1022" s="51"/>
      <c r="J1022" s="34"/>
      <c r="O1022" s="38"/>
    </row>
    <row r="1023" spans="4:15" s="39" customFormat="1" ht="12" customHeight="1">
      <c r="D1023" s="51"/>
      <c r="E1023" s="51"/>
      <c r="F1023" s="51"/>
      <c r="J1023" s="34"/>
      <c r="O1023" s="38"/>
    </row>
    <row r="1024" spans="4:15" s="39" customFormat="1" ht="12" customHeight="1">
      <c r="D1024" s="51"/>
      <c r="E1024" s="51"/>
      <c r="F1024" s="51"/>
      <c r="J1024" s="34"/>
      <c r="O1024" s="38"/>
    </row>
    <row r="1025" spans="4:15" s="39" customFormat="1" ht="12" customHeight="1">
      <c r="D1025" s="51"/>
      <c r="E1025" s="51"/>
      <c r="F1025" s="51"/>
      <c r="J1025" s="34"/>
      <c r="O1025" s="38"/>
    </row>
    <row r="1026" spans="4:15" s="39" customFormat="1" ht="12" customHeight="1">
      <c r="D1026" s="51"/>
      <c r="E1026" s="51"/>
      <c r="F1026" s="51"/>
      <c r="J1026" s="34"/>
      <c r="O1026" s="38"/>
    </row>
    <row r="1027" spans="4:15" s="39" customFormat="1" ht="12" customHeight="1">
      <c r="D1027" s="51"/>
      <c r="E1027" s="51"/>
      <c r="F1027" s="51"/>
      <c r="J1027" s="34"/>
      <c r="O1027" s="38"/>
    </row>
    <row r="1028" spans="4:15" s="39" customFormat="1" ht="12" customHeight="1">
      <c r="D1028" s="51"/>
      <c r="E1028" s="51"/>
      <c r="F1028" s="51"/>
      <c r="J1028" s="34"/>
      <c r="O1028" s="38"/>
    </row>
    <row r="1029" spans="4:15" s="39" customFormat="1" ht="12" customHeight="1">
      <c r="D1029" s="51"/>
      <c r="E1029" s="51"/>
      <c r="F1029" s="51"/>
      <c r="J1029" s="34"/>
      <c r="O1029" s="38"/>
    </row>
    <row r="1030" spans="4:15" s="39" customFormat="1" ht="12" customHeight="1">
      <c r="D1030" s="51"/>
      <c r="E1030" s="51"/>
      <c r="F1030" s="51"/>
      <c r="J1030" s="34"/>
      <c r="O1030" s="38"/>
    </row>
    <row r="1031" spans="4:15" s="39" customFormat="1" ht="12" customHeight="1">
      <c r="D1031" s="51"/>
      <c r="E1031" s="51"/>
      <c r="F1031" s="51"/>
      <c r="J1031" s="34"/>
      <c r="O1031" s="38"/>
    </row>
    <row r="1032" spans="4:15" s="39" customFormat="1" ht="12" customHeight="1">
      <c r="D1032" s="51"/>
      <c r="E1032" s="51"/>
      <c r="F1032" s="51"/>
      <c r="J1032" s="34"/>
      <c r="O1032" s="38"/>
    </row>
    <row r="1033" spans="4:15" s="39" customFormat="1" ht="12" customHeight="1">
      <c r="D1033" s="51"/>
      <c r="E1033" s="51"/>
      <c r="F1033" s="51"/>
      <c r="J1033" s="34"/>
      <c r="O1033" s="38"/>
    </row>
    <row r="1034" spans="4:15" s="39" customFormat="1" ht="12" customHeight="1">
      <c r="D1034" s="51"/>
      <c r="E1034" s="51"/>
      <c r="F1034" s="51"/>
      <c r="J1034" s="34"/>
      <c r="O1034" s="38"/>
    </row>
    <row r="1035" spans="4:15" s="39" customFormat="1" ht="12" customHeight="1">
      <c r="D1035" s="51"/>
      <c r="E1035" s="51"/>
      <c r="F1035" s="51"/>
      <c r="J1035" s="34"/>
      <c r="O1035" s="38"/>
    </row>
    <row r="1036" spans="4:15" s="39" customFormat="1" ht="12" customHeight="1">
      <c r="D1036" s="51"/>
      <c r="E1036" s="51"/>
      <c r="F1036" s="51"/>
      <c r="J1036" s="34"/>
      <c r="O1036" s="38"/>
    </row>
    <row r="1037" spans="4:15" s="39" customFormat="1" ht="12" customHeight="1">
      <c r="D1037" s="51"/>
      <c r="E1037" s="51"/>
      <c r="F1037" s="51"/>
      <c r="J1037" s="34"/>
      <c r="O1037" s="38"/>
    </row>
    <row r="1038" spans="4:15" s="39" customFormat="1" ht="12" customHeight="1">
      <c r="D1038" s="51"/>
      <c r="E1038" s="51"/>
      <c r="F1038" s="51"/>
      <c r="J1038" s="34"/>
      <c r="O1038" s="38"/>
    </row>
    <row r="1039" spans="4:15" s="39" customFormat="1" ht="12" customHeight="1">
      <c r="D1039" s="51"/>
      <c r="E1039" s="51"/>
      <c r="F1039" s="51"/>
      <c r="J1039" s="34"/>
      <c r="O1039" s="38"/>
    </row>
    <row r="1040" spans="4:15" s="39" customFormat="1" ht="12" customHeight="1">
      <c r="D1040" s="51"/>
      <c r="E1040" s="51"/>
      <c r="F1040" s="51"/>
      <c r="J1040" s="34"/>
      <c r="O1040" s="38"/>
    </row>
    <row r="1041" spans="4:15" s="39" customFormat="1" ht="12" customHeight="1">
      <c r="D1041" s="51"/>
      <c r="E1041" s="51"/>
      <c r="F1041" s="51"/>
      <c r="J1041" s="34"/>
      <c r="O1041" s="38"/>
    </row>
    <row r="1042" spans="4:15" s="39" customFormat="1" ht="12" customHeight="1">
      <c r="D1042" s="51"/>
      <c r="E1042" s="51"/>
      <c r="F1042" s="51"/>
      <c r="J1042" s="34"/>
      <c r="O1042" s="38"/>
    </row>
    <row r="1043" spans="4:15" s="39" customFormat="1" ht="12" customHeight="1">
      <c r="D1043" s="51"/>
      <c r="E1043" s="51"/>
      <c r="F1043" s="51"/>
      <c r="J1043" s="34"/>
      <c r="O1043" s="38"/>
    </row>
    <row r="1044" spans="4:15" s="39" customFormat="1" ht="12" customHeight="1">
      <c r="D1044" s="51"/>
      <c r="E1044" s="51"/>
      <c r="F1044" s="51"/>
      <c r="J1044" s="34"/>
      <c r="O1044" s="38"/>
    </row>
    <row r="1045" spans="4:15" s="39" customFormat="1" ht="12" customHeight="1">
      <c r="D1045" s="51"/>
      <c r="E1045" s="51"/>
      <c r="F1045" s="51"/>
      <c r="J1045" s="34"/>
      <c r="O1045" s="38"/>
    </row>
    <row r="1046" spans="4:15" s="39" customFormat="1" ht="12" customHeight="1">
      <c r="D1046" s="51"/>
      <c r="E1046" s="51"/>
      <c r="F1046" s="51"/>
      <c r="J1046" s="34"/>
      <c r="O1046" s="38"/>
    </row>
    <row r="1047" spans="4:15" s="39" customFormat="1" ht="12" customHeight="1">
      <c r="D1047" s="51"/>
      <c r="E1047" s="51"/>
      <c r="F1047" s="51"/>
      <c r="J1047" s="34"/>
      <c r="O1047" s="38"/>
    </row>
    <row r="1048" spans="4:15" s="39" customFormat="1" ht="12" customHeight="1">
      <c r="D1048" s="51"/>
      <c r="E1048" s="51"/>
      <c r="F1048" s="51"/>
      <c r="J1048" s="34"/>
      <c r="O1048" s="38"/>
    </row>
    <row r="1049" spans="4:15" s="39" customFormat="1" ht="12" customHeight="1">
      <c r="D1049" s="51"/>
      <c r="E1049" s="51"/>
      <c r="F1049" s="51"/>
      <c r="J1049" s="34"/>
      <c r="O1049" s="38"/>
    </row>
    <row r="1050" spans="4:15" s="39" customFormat="1" ht="12" customHeight="1">
      <c r="D1050" s="51"/>
      <c r="E1050" s="51"/>
      <c r="F1050" s="51"/>
      <c r="J1050" s="34"/>
      <c r="O1050" s="38"/>
    </row>
    <row r="1051" spans="4:15" s="39" customFormat="1" ht="12" customHeight="1">
      <c r="D1051" s="51"/>
      <c r="E1051" s="51"/>
      <c r="F1051" s="51"/>
      <c r="J1051" s="34"/>
      <c r="O1051" s="38"/>
    </row>
    <row r="1052" spans="4:15" s="39" customFormat="1" ht="12" customHeight="1">
      <c r="D1052" s="51"/>
      <c r="E1052" s="51"/>
      <c r="F1052" s="51"/>
      <c r="J1052" s="34"/>
      <c r="O1052" s="38"/>
    </row>
    <row r="1053" spans="4:15" s="39" customFormat="1" ht="12" customHeight="1">
      <c r="D1053" s="51"/>
      <c r="E1053" s="51"/>
      <c r="F1053" s="51"/>
      <c r="J1053" s="34"/>
      <c r="O1053" s="38"/>
    </row>
    <row r="1054" spans="4:15" s="39" customFormat="1" ht="12" customHeight="1">
      <c r="D1054" s="51"/>
      <c r="E1054" s="51"/>
      <c r="F1054" s="51"/>
      <c r="J1054" s="34"/>
      <c r="O1054" s="38"/>
    </row>
    <row r="1055" spans="4:15" s="39" customFormat="1" ht="12" customHeight="1">
      <c r="D1055" s="51"/>
      <c r="E1055" s="51"/>
      <c r="F1055" s="51"/>
      <c r="J1055" s="34"/>
      <c r="O1055" s="38"/>
    </row>
    <row r="1056" spans="4:15" s="39" customFormat="1" ht="12" customHeight="1">
      <c r="D1056" s="51"/>
      <c r="E1056" s="51"/>
      <c r="F1056" s="51"/>
      <c r="J1056" s="34"/>
      <c r="O1056" s="38"/>
    </row>
    <row r="1057" spans="4:15" s="39" customFormat="1" ht="12" customHeight="1">
      <c r="D1057" s="51"/>
      <c r="E1057" s="51"/>
      <c r="F1057" s="51"/>
      <c r="J1057" s="34"/>
      <c r="O1057" s="38"/>
    </row>
    <row r="1058" spans="4:15" s="39" customFormat="1" ht="12" customHeight="1">
      <c r="D1058" s="51"/>
      <c r="E1058" s="51"/>
      <c r="F1058" s="51"/>
      <c r="J1058" s="34"/>
      <c r="O1058" s="38"/>
    </row>
    <row r="1059" spans="4:15" s="39" customFormat="1" ht="12" customHeight="1">
      <c r="D1059" s="51"/>
      <c r="E1059" s="51"/>
      <c r="F1059" s="51"/>
      <c r="J1059" s="34"/>
      <c r="O1059" s="38"/>
    </row>
    <row r="1060" spans="4:15" s="39" customFormat="1" ht="12" customHeight="1">
      <c r="D1060" s="51"/>
      <c r="E1060" s="51"/>
      <c r="F1060" s="51"/>
      <c r="J1060" s="34"/>
      <c r="O1060" s="38"/>
    </row>
    <row r="1061" spans="4:15" s="39" customFormat="1" ht="12" customHeight="1">
      <c r="D1061" s="51"/>
      <c r="E1061" s="51"/>
      <c r="F1061" s="51"/>
      <c r="J1061" s="34"/>
      <c r="O1061" s="38"/>
    </row>
    <row r="1062" spans="4:15" s="39" customFormat="1" ht="12" customHeight="1">
      <c r="D1062" s="51"/>
      <c r="E1062" s="51"/>
      <c r="F1062" s="51"/>
      <c r="J1062" s="34"/>
      <c r="O1062" s="38"/>
    </row>
    <row r="1063" spans="4:15" s="39" customFormat="1" ht="12" customHeight="1">
      <c r="D1063" s="51"/>
      <c r="E1063" s="51"/>
      <c r="F1063" s="51"/>
      <c r="J1063" s="34"/>
      <c r="O1063" s="38"/>
    </row>
    <row r="1064" spans="4:15" s="39" customFormat="1" ht="12" customHeight="1">
      <c r="D1064" s="51"/>
      <c r="E1064" s="51"/>
      <c r="F1064" s="51"/>
      <c r="J1064" s="34"/>
      <c r="O1064" s="38"/>
    </row>
    <row r="1065" spans="4:15" s="39" customFormat="1" ht="12" customHeight="1">
      <c r="D1065" s="51"/>
      <c r="E1065" s="51"/>
      <c r="F1065" s="51"/>
      <c r="J1065" s="34"/>
      <c r="O1065" s="38"/>
    </row>
    <row r="1066" spans="4:15" s="39" customFormat="1" ht="12" customHeight="1">
      <c r="D1066" s="51"/>
      <c r="E1066" s="51"/>
      <c r="F1066" s="51"/>
      <c r="J1066" s="34"/>
      <c r="O1066" s="38"/>
    </row>
    <row r="1067" spans="4:15" s="39" customFormat="1" ht="12" customHeight="1">
      <c r="D1067" s="51"/>
      <c r="E1067" s="51"/>
      <c r="F1067" s="51"/>
      <c r="J1067" s="34"/>
      <c r="O1067" s="38"/>
    </row>
    <row r="1068" spans="4:15" s="39" customFormat="1" ht="12" customHeight="1">
      <c r="D1068" s="51"/>
      <c r="E1068" s="51"/>
      <c r="F1068" s="51"/>
      <c r="J1068" s="34"/>
      <c r="O1068" s="38"/>
    </row>
    <row r="1069" spans="4:15" s="39" customFormat="1" ht="12" customHeight="1">
      <c r="D1069" s="51"/>
      <c r="E1069" s="51"/>
      <c r="F1069" s="51"/>
      <c r="J1069" s="34"/>
      <c r="O1069" s="38"/>
    </row>
    <row r="1070" spans="4:15" s="39" customFormat="1" ht="12" customHeight="1">
      <c r="D1070" s="51"/>
      <c r="E1070" s="51"/>
      <c r="F1070" s="51"/>
      <c r="J1070" s="34"/>
      <c r="O1070" s="38"/>
    </row>
    <row r="1071" spans="4:15" s="39" customFormat="1" ht="12" customHeight="1">
      <c r="D1071" s="51"/>
      <c r="E1071" s="51"/>
      <c r="F1071" s="51"/>
      <c r="J1071" s="34"/>
      <c r="O1071" s="38"/>
    </row>
    <row r="1072" spans="4:15" s="39" customFormat="1" ht="12" customHeight="1">
      <c r="D1072" s="51"/>
      <c r="E1072" s="51"/>
      <c r="F1072" s="51"/>
      <c r="J1072" s="34"/>
      <c r="O1072" s="38"/>
    </row>
    <row r="1073" spans="4:15" s="39" customFormat="1" ht="12" customHeight="1">
      <c r="D1073" s="51"/>
      <c r="E1073" s="51"/>
      <c r="F1073" s="51"/>
      <c r="J1073" s="34"/>
      <c r="O1073" s="38"/>
    </row>
    <row r="1074" spans="4:15" s="39" customFormat="1" ht="12" customHeight="1">
      <c r="D1074" s="51"/>
      <c r="E1074" s="51"/>
      <c r="F1074" s="51"/>
      <c r="J1074" s="34"/>
      <c r="O1074" s="38"/>
    </row>
    <row r="1075" spans="4:15" s="39" customFormat="1" ht="12" customHeight="1">
      <c r="D1075" s="51"/>
      <c r="E1075" s="51"/>
      <c r="F1075" s="51"/>
      <c r="J1075" s="34"/>
      <c r="O1075" s="38"/>
    </row>
    <row r="1076" spans="4:15" s="39" customFormat="1" ht="12" customHeight="1">
      <c r="D1076" s="51"/>
      <c r="E1076" s="51"/>
      <c r="F1076" s="51"/>
      <c r="J1076" s="34"/>
      <c r="O1076" s="38"/>
    </row>
    <row r="1077" spans="4:15" s="39" customFormat="1" ht="12" customHeight="1">
      <c r="D1077" s="51"/>
      <c r="E1077" s="51"/>
      <c r="F1077" s="51"/>
      <c r="J1077" s="34"/>
      <c r="O1077" s="38"/>
    </row>
    <row r="1078" spans="4:15" s="39" customFormat="1" ht="12" customHeight="1">
      <c r="D1078" s="51"/>
      <c r="E1078" s="51"/>
      <c r="F1078" s="51"/>
      <c r="J1078" s="34"/>
      <c r="O1078" s="38"/>
    </row>
    <row r="1079" spans="4:15" s="39" customFormat="1" ht="12" customHeight="1">
      <c r="D1079" s="51"/>
      <c r="E1079" s="51"/>
      <c r="F1079" s="51"/>
      <c r="J1079" s="34"/>
      <c r="O1079" s="38"/>
    </row>
    <row r="1080" spans="4:15" s="39" customFormat="1" ht="12" customHeight="1">
      <c r="D1080" s="51"/>
      <c r="E1080" s="51"/>
      <c r="F1080" s="51"/>
      <c r="J1080" s="34"/>
      <c r="O1080" s="38"/>
    </row>
    <row r="1081" spans="4:15" s="39" customFormat="1" ht="12" customHeight="1">
      <c r="D1081" s="51"/>
      <c r="E1081" s="51"/>
      <c r="F1081" s="51"/>
      <c r="J1081" s="34"/>
      <c r="O1081" s="38"/>
    </row>
    <row r="1082" spans="4:15" s="39" customFormat="1" ht="12" customHeight="1">
      <c r="D1082" s="51"/>
      <c r="E1082" s="51"/>
      <c r="F1082" s="51"/>
      <c r="J1082" s="34"/>
      <c r="O1082" s="38"/>
    </row>
    <row r="1083" spans="4:15" s="39" customFormat="1" ht="12" customHeight="1">
      <c r="D1083" s="51"/>
      <c r="E1083" s="51"/>
      <c r="F1083" s="51"/>
      <c r="J1083" s="34"/>
      <c r="O1083" s="38"/>
    </row>
    <row r="1084" spans="4:15" s="39" customFormat="1" ht="12" customHeight="1">
      <c r="D1084" s="51"/>
      <c r="E1084" s="51"/>
      <c r="F1084" s="51"/>
      <c r="J1084" s="34"/>
      <c r="O1084" s="38"/>
    </row>
    <row r="1085" spans="4:15" s="39" customFormat="1" ht="12" customHeight="1">
      <c r="D1085" s="51"/>
      <c r="E1085" s="51"/>
      <c r="F1085" s="51"/>
      <c r="J1085" s="34"/>
      <c r="O1085" s="38"/>
    </row>
    <row r="1086" spans="4:15" s="39" customFormat="1" ht="12" customHeight="1">
      <c r="D1086" s="51"/>
      <c r="E1086" s="51"/>
      <c r="F1086" s="51"/>
      <c r="J1086" s="34"/>
      <c r="O1086" s="38"/>
    </row>
    <row r="1087" spans="4:15" s="39" customFormat="1" ht="12" customHeight="1">
      <c r="D1087" s="51"/>
      <c r="E1087" s="51"/>
      <c r="F1087" s="51"/>
      <c r="J1087" s="34"/>
      <c r="O1087" s="38"/>
    </row>
    <row r="1088" spans="4:15" s="39" customFormat="1" ht="12" customHeight="1">
      <c r="D1088" s="51"/>
      <c r="E1088" s="51"/>
      <c r="F1088" s="51"/>
      <c r="J1088" s="34"/>
      <c r="O1088" s="38"/>
    </row>
    <row r="1089" spans="4:15" s="39" customFormat="1" ht="12" customHeight="1">
      <c r="D1089" s="51"/>
      <c r="E1089" s="51"/>
      <c r="F1089" s="51"/>
      <c r="J1089" s="34"/>
      <c r="O1089" s="38"/>
    </row>
    <row r="1090" spans="4:15" s="39" customFormat="1" ht="12" customHeight="1">
      <c r="D1090" s="51"/>
      <c r="E1090" s="51"/>
      <c r="F1090" s="51"/>
      <c r="J1090" s="34"/>
      <c r="O1090" s="38"/>
    </row>
    <row r="1091" spans="4:15" s="39" customFormat="1" ht="12" customHeight="1">
      <c r="D1091" s="51"/>
      <c r="E1091" s="51"/>
      <c r="F1091" s="51"/>
      <c r="J1091" s="34"/>
      <c r="O1091" s="38"/>
    </row>
    <row r="1092" spans="4:15" s="39" customFormat="1" ht="12" customHeight="1">
      <c r="D1092" s="51"/>
      <c r="E1092" s="51"/>
      <c r="F1092" s="51"/>
      <c r="J1092" s="34"/>
      <c r="O1092" s="38"/>
    </row>
    <row r="1093" spans="4:15" s="39" customFormat="1" ht="12" customHeight="1">
      <c r="D1093" s="51"/>
      <c r="E1093" s="51"/>
      <c r="F1093" s="51"/>
      <c r="J1093" s="34"/>
      <c r="O1093" s="38"/>
    </row>
    <row r="1094" spans="4:15" s="39" customFormat="1" ht="12" customHeight="1">
      <c r="D1094" s="51"/>
      <c r="E1094" s="51"/>
      <c r="F1094" s="51"/>
      <c r="J1094" s="34"/>
      <c r="O1094" s="38"/>
    </row>
    <row r="1095" spans="4:15" s="39" customFormat="1" ht="12" customHeight="1">
      <c r="D1095" s="51"/>
      <c r="E1095" s="51"/>
      <c r="F1095" s="51"/>
      <c r="J1095" s="34"/>
      <c r="O1095" s="38"/>
    </row>
    <row r="1096" spans="4:15" s="39" customFormat="1" ht="12" customHeight="1">
      <c r="D1096" s="51"/>
      <c r="E1096" s="51"/>
      <c r="F1096" s="51"/>
      <c r="J1096" s="34"/>
      <c r="O1096" s="38"/>
    </row>
    <row r="1097" spans="4:15" s="39" customFormat="1" ht="12" customHeight="1">
      <c r="D1097" s="51"/>
      <c r="E1097" s="51"/>
      <c r="F1097" s="51"/>
      <c r="J1097" s="34"/>
      <c r="O1097" s="38"/>
    </row>
    <row r="1098" spans="4:15" s="39" customFormat="1" ht="12" customHeight="1">
      <c r="D1098" s="51"/>
      <c r="E1098" s="51"/>
      <c r="F1098" s="51"/>
      <c r="J1098" s="34"/>
      <c r="O1098" s="38"/>
    </row>
    <row r="1099" spans="4:15" s="39" customFormat="1" ht="12" customHeight="1">
      <c r="D1099" s="51"/>
      <c r="E1099" s="51"/>
      <c r="F1099" s="51"/>
      <c r="J1099" s="34"/>
      <c r="O1099" s="38"/>
    </row>
    <row r="1100" spans="4:15" s="39" customFormat="1" ht="12" customHeight="1">
      <c r="D1100" s="51"/>
      <c r="E1100" s="51"/>
      <c r="F1100" s="51"/>
      <c r="J1100" s="34"/>
      <c r="O1100" s="38"/>
    </row>
    <row r="1101" spans="4:15" s="39" customFormat="1" ht="12" customHeight="1">
      <c r="D1101" s="51"/>
      <c r="E1101" s="51"/>
      <c r="F1101" s="51"/>
      <c r="J1101" s="34"/>
      <c r="O1101" s="38"/>
    </row>
    <row r="1102" spans="4:15" s="39" customFormat="1" ht="12" customHeight="1">
      <c r="D1102" s="51"/>
      <c r="E1102" s="51"/>
      <c r="F1102" s="51"/>
      <c r="J1102" s="34"/>
      <c r="O1102" s="38"/>
    </row>
    <row r="1103" spans="4:15" s="39" customFormat="1" ht="12" customHeight="1">
      <c r="D1103" s="51"/>
      <c r="E1103" s="51"/>
      <c r="F1103" s="51"/>
      <c r="J1103" s="34"/>
      <c r="O1103" s="38"/>
    </row>
    <row r="1104" spans="4:15" s="39" customFormat="1" ht="12" customHeight="1">
      <c r="D1104" s="51"/>
      <c r="E1104" s="51"/>
      <c r="F1104" s="51"/>
      <c r="J1104" s="34"/>
      <c r="O1104" s="38"/>
    </row>
    <row r="1105" spans="4:15" s="39" customFormat="1" ht="12" customHeight="1">
      <c r="D1105" s="51"/>
      <c r="E1105" s="51"/>
      <c r="F1105" s="51"/>
      <c r="J1105" s="34"/>
      <c r="O1105" s="38"/>
    </row>
    <row r="1106" spans="4:15" s="39" customFormat="1" ht="12" customHeight="1">
      <c r="D1106" s="51"/>
      <c r="E1106" s="51"/>
      <c r="F1106" s="51"/>
      <c r="J1106" s="34"/>
      <c r="O1106" s="38"/>
    </row>
    <row r="1107" spans="4:15" s="39" customFormat="1" ht="12" customHeight="1">
      <c r="D1107" s="51"/>
      <c r="E1107" s="51"/>
      <c r="F1107" s="51"/>
      <c r="J1107" s="34"/>
      <c r="O1107" s="38"/>
    </row>
    <row r="1108" spans="4:15" s="39" customFormat="1" ht="12" customHeight="1">
      <c r="D1108" s="51"/>
      <c r="E1108" s="51"/>
      <c r="F1108" s="51"/>
      <c r="J1108" s="34"/>
      <c r="O1108" s="38"/>
    </row>
    <row r="1109" spans="4:15" s="39" customFormat="1" ht="12" customHeight="1">
      <c r="D1109" s="51"/>
      <c r="E1109" s="51"/>
      <c r="F1109" s="51"/>
      <c r="J1109" s="34"/>
      <c r="O1109" s="38"/>
    </row>
    <row r="1110" spans="4:15" s="39" customFormat="1" ht="12" customHeight="1">
      <c r="D1110" s="51"/>
      <c r="E1110" s="51"/>
      <c r="F1110" s="51"/>
      <c r="J1110" s="34"/>
      <c r="O1110" s="38"/>
    </row>
    <row r="1111" spans="4:15" s="39" customFormat="1" ht="12" customHeight="1">
      <c r="D1111" s="51"/>
      <c r="E1111" s="51"/>
      <c r="F1111" s="51"/>
      <c r="J1111" s="34"/>
      <c r="O1111" s="38"/>
    </row>
    <row r="1112" spans="4:15" s="39" customFormat="1" ht="12" customHeight="1">
      <c r="D1112" s="51"/>
      <c r="E1112" s="51"/>
      <c r="F1112" s="51"/>
      <c r="J1112" s="34"/>
      <c r="O1112" s="38"/>
    </row>
    <row r="1113" spans="4:15" s="39" customFormat="1" ht="12" customHeight="1">
      <c r="D1113" s="51"/>
      <c r="E1113" s="51"/>
      <c r="F1113" s="51"/>
      <c r="J1113" s="34"/>
      <c r="O1113" s="38"/>
    </row>
    <row r="1114" spans="4:15" s="39" customFormat="1" ht="12" customHeight="1">
      <c r="D1114" s="51"/>
      <c r="E1114" s="51"/>
      <c r="F1114" s="51"/>
      <c r="J1114" s="34"/>
      <c r="O1114" s="38"/>
    </row>
    <row r="1115" spans="4:15" s="39" customFormat="1" ht="12" customHeight="1">
      <c r="D1115" s="51"/>
      <c r="E1115" s="51"/>
      <c r="F1115" s="51"/>
      <c r="J1115" s="34"/>
      <c r="O1115" s="38"/>
    </row>
    <row r="1116" spans="4:15" s="39" customFormat="1" ht="12" customHeight="1">
      <c r="D1116" s="51"/>
      <c r="E1116" s="51"/>
      <c r="F1116" s="51"/>
      <c r="J1116" s="34"/>
      <c r="O1116" s="38"/>
    </row>
    <row r="1117" spans="4:15" s="39" customFormat="1" ht="12" customHeight="1">
      <c r="D1117" s="51"/>
      <c r="E1117" s="51"/>
      <c r="F1117" s="51"/>
      <c r="J1117" s="34"/>
      <c r="O1117" s="38"/>
    </row>
    <row r="1118" spans="4:15" s="39" customFormat="1" ht="12" customHeight="1">
      <c r="D1118" s="51"/>
      <c r="E1118" s="51"/>
      <c r="F1118" s="51"/>
      <c r="J1118" s="34"/>
      <c r="O1118" s="38"/>
    </row>
    <row r="1119" spans="4:15" s="39" customFormat="1" ht="12" customHeight="1">
      <c r="D1119" s="51"/>
      <c r="E1119" s="51"/>
      <c r="F1119" s="51"/>
      <c r="J1119" s="34"/>
      <c r="O1119" s="38"/>
    </row>
    <row r="1120" spans="4:15" s="39" customFormat="1" ht="12" customHeight="1">
      <c r="D1120" s="51"/>
      <c r="E1120" s="51"/>
      <c r="F1120" s="51"/>
      <c r="J1120" s="34"/>
      <c r="O1120" s="38"/>
    </row>
    <row r="1121" spans="4:15" s="39" customFormat="1" ht="12" customHeight="1">
      <c r="D1121" s="51"/>
      <c r="E1121" s="51"/>
      <c r="F1121" s="51"/>
      <c r="J1121" s="34"/>
      <c r="O1121" s="38"/>
    </row>
    <row r="1122" spans="4:15" s="39" customFormat="1" ht="12" customHeight="1">
      <c r="D1122" s="51"/>
      <c r="E1122" s="51"/>
      <c r="F1122" s="51"/>
      <c r="J1122" s="34"/>
      <c r="O1122" s="38"/>
    </row>
    <row r="1123" spans="4:15" s="39" customFormat="1" ht="12" customHeight="1">
      <c r="D1123" s="51"/>
      <c r="E1123" s="51"/>
      <c r="F1123" s="51"/>
      <c r="J1123" s="34"/>
      <c r="O1123" s="38"/>
    </row>
    <row r="1124" spans="4:15" s="39" customFormat="1" ht="12" customHeight="1">
      <c r="D1124" s="51"/>
      <c r="E1124" s="51"/>
      <c r="F1124" s="51"/>
      <c r="J1124" s="34"/>
      <c r="O1124" s="38"/>
    </row>
    <row r="1125" spans="4:15" s="39" customFormat="1" ht="12" customHeight="1">
      <c r="D1125" s="51"/>
      <c r="E1125" s="51"/>
      <c r="F1125" s="51"/>
      <c r="J1125" s="34"/>
      <c r="O1125" s="38"/>
    </row>
    <row r="1126" spans="4:15" s="39" customFormat="1" ht="12" customHeight="1">
      <c r="D1126" s="51"/>
      <c r="E1126" s="51"/>
      <c r="F1126" s="51"/>
      <c r="J1126" s="34"/>
      <c r="O1126" s="38"/>
    </row>
    <row r="1127" spans="4:15" s="39" customFormat="1" ht="12" customHeight="1">
      <c r="D1127" s="51"/>
      <c r="E1127" s="51"/>
      <c r="F1127" s="51"/>
      <c r="J1127" s="34"/>
      <c r="O1127" s="38"/>
    </row>
    <row r="1128" spans="4:15" s="39" customFormat="1" ht="12" customHeight="1">
      <c r="D1128" s="51"/>
      <c r="E1128" s="51"/>
      <c r="F1128" s="51"/>
      <c r="J1128" s="34"/>
      <c r="O1128" s="38"/>
    </row>
    <row r="1129" spans="4:15" s="39" customFormat="1" ht="12" customHeight="1">
      <c r="D1129" s="51"/>
      <c r="E1129" s="51"/>
      <c r="F1129" s="51"/>
      <c r="J1129" s="34"/>
      <c r="O1129" s="38"/>
    </row>
    <row r="1130" spans="4:15" s="39" customFormat="1" ht="12" customHeight="1">
      <c r="D1130" s="51"/>
      <c r="E1130" s="51"/>
      <c r="F1130" s="51"/>
      <c r="J1130" s="34"/>
      <c r="O1130" s="38"/>
    </row>
    <row r="1131" spans="4:15" s="39" customFormat="1" ht="12" customHeight="1">
      <c r="D1131" s="51"/>
      <c r="E1131" s="51"/>
      <c r="F1131" s="51"/>
      <c r="J1131" s="34"/>
      <c r="O1131" s="38"/>
    </row>
    <row r="1132" spans="4:15" s="39" customFormat="1" ht="12" customHeight="1">
      <c r="D1132" s="51"/>
      <c r="E1132" s="51"/>
      <c r="F1132" s="51"/>
      <c r="J1132" s="34"/>
      <c r="O1132" s="38"/>
    </row>
    <row r="1133" spans="4:15" s="39" customFormat="1" ht="12" customHeight="1">
      <c r="D1133" s="51"/>
      <c r="E1133" s="51"/>
      <c r="F1133" s="51"/>
      <c r="J1133" s="34"/>
      <c r="O1133" s="38"/>
    </row>
    <row r="1134" spans="4:15" s="39" customFormat="1" ht="12" customHeight="1">
      <c r="D1134" s="51"/>
      <c r="E1134" s="51"/>
      <c r="F1134" s="51"/>
      <c r="J1134" s="34"/>
      <c r="O1134" s="38"/>
    </row>
    <row r="1135" spans="4:15" s="39" customFormat="1" ht="12" customHeight="1">
      <c r="D1135" s="51"/>
      <c r="E1135" s="51"/>
      <c r="F1135" s="51"/>
      <c r="J1135" s="34"/>
      <c r="O1135" s="38"/>
    </row>
    <row r="1136" spans="4:15" s="39" customFormat="1" ht="12" customHeight="1">
      <c r="D1136" s="51"/>
      <c r="E1136" s="51"/>
      <c r="F1136" s="51"/>
      <c r="J1136" s="34"/>
      <c r="O1136" s="38"/>
    </row>
    <row r="1137" spans="4:15" s="39" customFormat="1" ht="12" customHeight="1">
      <c r="D1137" s="51"/>
      <c r="E1137" s="51"/>
      <c r="F1137" s="51"/>
      <c r="J1137" s="34"/>
      <c r="O1137" s="38"/>
    </row>
    <row r="1138" spans="4:15" s="39" customFormat="1" ht="12" customHeight="1">
      <c r="D1138" s="51"/>
      <c r="E1138" s="51"/>
      <c r="F1138" s="51"/>
      <c r="J1138" s="34"/>
      <c r="O1138" s="38"/>
    </row>
    <row r="1139" spans="4:15" s="39" customFormat="1" ht="12" customHeight="1">
      <c r="D1139" s="51"/>
      <c r="E1139" s="51"/>
      <c r="F1139" s="51"/>
      <c r="J1139" s="34"/>
      <c r="O1139" s="38"/>
    </row>
    <row r="1140" spans="4:15" s="39" customFormat="1" ht="12" customHeight="1">
      <c r="D1140" s="51"/>
      <c r="E1140" s="51"/>
      <c r="F1140" s="51"/>
      <c r="J1140" s="34"/>
      <c r="O1140" s="38"/>
    </row>
    <row r="1141" spans="4:15" s="39" customFormat="1" ht="12" customHeight="1">
      <c r="D1141" s="51"/>
      <c r="E1141" s="51"/>
      <c r="F1141" s="51"/>
      <c r="J1141" s="34"/>
      <c r="O1141" s="38"/>
    </row>
    <row r="1142" spans="4:15" s="39" customFormat="1" ht="12" customHeight="1">
      <c r="D1142" s="51"/>
      <c r="E1142" s="51"/>
      <c r="F1142" s="51"/>
      <c r="J1142" s="34"/>
      <c r="O1142" s="38"/>
    </row>
    <row r="1143" spans="4:15" s="39" customFormat="1" ht="12" customHeight="1">
      <c r="D1143" s="51"/>
      <c r="E1143" s="51"/>
      <c r="F1143" s="51"/>
      <c r="J1143" s="34"/>
      <c r="O1143" s="38"/>
    </row>
    <row r="1144" spans="4:15" s="39" customFormat="1" ht="12" customHeight="1">
      <c r="D1144" s="51"/>
      <c r="E1144" s="51"/>
      <c r="F1144" s="51"/>
      <c r="J1144" s="34"/>
      <c r="O1144" s="38"/>
    </row>
    <row r="1145" spans="4:15" s="39" customFormat="1" ht="12" customHeight="1">
      <c r="D1145" s="51"/>
      <c r="E1145" s="51"/>
      <c r="F1145" s="51"/>
      <c r="J1145" s="34"/>
      <c r="O1145" s="38"/>
    </row>
    <row r="1146" spans="4:15" s="39" customFormat="1" ht="12" customHeight="1">
      <c r="D1146" s="51"/>
      <c r="E1146" s="51"/>
      <c r="F1146" s="51"/>
      <c r="J1146" s="34"/>
      <c r="O1146" s="38"/>
    </row>
    <row r="1147" spans="4:15" s="39" customFormat="1" ht="12" customHeight="1">
      <c r="D1147" s="51"/>
      <c r="E1147" s="51"/>
      <c r="F1147" s="51"/>
      <c r="J1147" s="34"/>
      <c r="O1147" s="38"/>
    </row>
    <row r="1148" spans="4:15" s="39" customFormat="1" ht="12" customHeight="1">
      <c r="D1148" s="51"/>
      <c r="E1148" s="51"/>
      <c r="F1148" s="51"/>
      <c r="J1148" s="34"/>
      <c r="O1148" s="38"/>
    </row>
    <row r="1149" spans="4:15" s="39" customFormat="1" ht="12" customHeight="1">
      <c r="D1149" s="51"/>
      <c r="E1149" s="51"/>
      <c r="F1149" s="51"/>
      <c r="J1149" s="34"/>
      <c r="O1149" s="38"/>
    </row>
    <row r="1150" spans="4:15" s="39" customFormat="1" ht="12" customHeight="1">
      <c r="D1150" s="51"/>
      <c r="E1150" s="51"/>
      <c r="F1150" s="51"/>
      <c r="J1150" s="34"/>
      <c r="O1150" s="38"/>
    </row>
    <row r="1151" spans="4:15" s="39" customFormat="1" ht="12" customHeight="1">
      <c r="D1151" s="51"/>
      <c r="E1151" s="51"/>
      <c r="F1151" s="51"/>
      <c r="J1151" s="34"/>
      <c r="O1151" s="38"/>
    </row>
    <row r="1152" spans="4:15" s="39" customFormat="1" ht="12" customHeight="1">
      <c r="D1152" s="51"/>
      <c r="E1152" s="51"/>
      <c r="F1152" s="51"/>
      <c r="J1152" s="34"/>
      <c r="O1152" s="38"/>
    </row>
    <row r="1153" spans="4:15" s="39" customFormat="1" ht="12" customHeight="1">
      <c r="D1153" s="51"/>
      <c r="E1153" s="51"/>
      <c r="F1153" s="51"/>
      <c r="J1153" s="34"/>
      <c r="O1153" s="38"/>
    </row>
    <row r="1154" spans="4:15" s="39" customFormat="1" ht="12" customHeight="1">
      <c r="D1154" s="51"/>
      <c r="E1154" s="51"/>
      <c r="F1154" s="51"/>
      <c r="J1154" s="34"/>
      <c r="O1154" s="38"/>
    </row>
    <row r="1155" spans="4:15" s="39" customFormat="1" ht="12" customHeight="1">
      <c r="D1155" s="51"/>
      <c r="E1155" s="51"/>
      <c r="F1155" s="51"/>
      <c r="J1155" s="34"/>
      <c r="O1155" s="38"/>
    </row>
    <row r="1156" spans="4:15" s="39" customFormat="1" ht="12" customHeight="1">
      <c r="D1156" s="51"/>
      <c r="E1156" s="51"/>
      <c r="F1156" s="51"/>
      <c r="J1156" s="34"/>
      <c r="O1156" s="38"/>
    </row>
    <row r="1157" spans="4:15" s="39" customFormat="1" ht="12" customHeight="1">
      <c r="D1157" s="51"/>
      <c r="E1157" s="51"/>
      <c r="F1157" s="51"/>
      <c r="J1157" s="34"/>
      <c r="O1157" s="38"/>
    </row>
    <row r="1158" spans="4:15" s="39" customFormat="1" ht="12" customHeight="1">
      <c r="D1158" s="51"/>
      <c r="E1158" s="51"/>
      <c r="F1158" s="51"/>
      <c r="J1158" s="34"/>
      <c r="O1158" s="38"/>
    </row>
    <row r="1159" spans="4:15" s="39" customFormat="1" ht="12" customHeight="1">
      <c r="D1159" s="51"/>
      <c r="E1159" s="51"/>
      <c r="F1159" s="51"/>
      <c r="J1159" s="34"/>
      <c r="O1159" s="38"/>
    </row>
    <row r="1160" spans="4:15" s="39" customFormat="1" ht="12" customHeight="1">
      <c r="D1160" s="51"/>
      <c r="E1160" s="51"/>
      <c r="F1160" s="51"/>
      <c r="J1160" s="34"/>
      <c r="O1160" s="38"/>
    </row>
    <row r="1161" spans="4:15" s="39" customFormat="1" ht="12" customHeight="1">
      <c r="D1161" s="51"/>
      <c r="E1161" s="51"/>
      <c r="F1161" s="51"/>
      <c r="J1161" s="34"/>
      <c r="O1161" s="38"/>
    </row>
    <row r="1162" spans="4:15" s="39" customFormat="1" ht="12" customHeight="1">
      <c r="D1162" s="51"/>
      <c r="E1162" s="51"/>
      <c r="F1162" s="51"/>
      <c r="J1162" s="34"/>
      <c r="O1162" s="38"/>
    </row>
    <row r="1163" spans="4:15" s="39" customFormat="1" ht="12" customHeight="1">
      <c r="D1163" s="51"/>
      <c r="E1163" s="51"/>
      <c r="F1163" s="51"/>
      <c r="J1163" s="34"/>
      <c r="O1163" s="38"/>
    </row>
    <row r="1164" spans="4:15" s="39" customFormat="1" ht="12" customHeight="1">
      <c r="D1164" s="51"/>
      <c r="E1164" s="51"/>
      <c r="F1164" s="51"/>
      <c r="J1164" s="34"/>
      <c r="O1164" s="38"/>
    </row>
    <row r="1165" spans="4:15" s="39" customFormat="1" ht="12" customHeight="1">
      <c r="D1165" s="51"/>
      <c r="E1165" s="51"/>
      <c r="F1165" s="51"/>
      <c r="J1165" s="34"/>
      <c r="O1165" s="38"/>
    </row>
    <row r="1166" spans="4:15" s="39" customFormat="1" ht="12" customHeight="1">
      <c r="D1166" s="51"/>
      <c r="E1166" s="51"/>
      <c r="F1166" s="51"/>
      <c r="J1166" s="34"/>
      <c r="O1166" s="38"/>
    </row>
    <row r="1167" spans="4:15" s="39" customFormat="1" ht="12" customHeight="1">
      <c r="D1167" s="51"/>
      <c r="E1167" s="51"/>
      <c r="F1167" s="51"/>
      <c r="J1167" s="34"/>
      <c r="O1167" s="38"/>
    </row>
    <row r="1168" spans="4:15" s="39" customFormat="1" ht="12" customHeight="1">
      <c r="D1168" s="51"/>
      <c r="E1168" s="51"/>
      <c r="F1168" s="51"/>
      <c r="J1168" s="34"/>
      <c r="O1168" s="38"/>
    </row>
    <row r="1169" spans="4:15" s="39" customFormat="1" ht="12" customHeight="1">
      <c r="D1169" s="51"/>
      <c r="E1169" s="51"/>
      <c r="F1169" s="51"/>
      <c r="J1169" s="34"/>
      <c r="O1169" s="38"/>
    </row>
    <row r="1170" spans="4:15" s="39" customFormat="1" ht="12" customHeight="1">
      <c r="D1170" s="51"/>
      <c r="E1170" s="51"/>
      <c r="F1170" s="51"/>
      <c r="J1170" s="34"/>
      <c r="O1170" s="38"/>
    </row>
    <row r="1171" spans="4:15" s="39" customFormat="1" ht="12" customHeight="1">
      <c r="D1171" s="51"/>
      <c r="E1171" s="51"/>
      <c r="F1171" s="51"/>
      <c r="J1171" s="34"/>
      <c r="O1171" s="38"/>
    </row>
    <row r="1172" spans="4:15" s="39" customFormat="1" ht="12" customHeight="1">
      <c r="D1172" s="51"/>
      <c r="E1172" s="51"/>
      <c r="F1172" s="51"/>
      <c r="J1172" s="34"/>
      <c r="O1172" s="38"/>
    </row>
    <row r="1173" spans="4:15" s="39" customFormat="1" ht="12" customHeight="1">
      <c r="D1173" s="51"/>
      <c r="E1173" s="51"/>
      <c r="F1173" s="51"/>
      <c r="J1173" s="34"/>
      <c r="O1173" s="38"/>
    </row>
    <row r="1174" spans="4:15" s="39" customFormat="1" ht="12" customHeight="1">
      <c r="D1174" s="51"/>
      <c r="E1174" s="51"/>
      <c r="F1174" s="51"/>
      <c r="J1174" s="34"/>
      <c r="O1174" s="38"/>
    </row>
    <row r="1175" spans="4:15" s="39" customFormat="1" ht="12" customHeight="1">
      <c r="D1175" s="51"/>
      <c r="E1175" s="51"/>
      <c r="F1175" s="51"/>
      <c r="J1175" s="34"/>
      <c r="O1175" s="38"/>
    </row>
    <row r="1176" spans="4:15" s="39" customFormat="1" ht="12" customHeight="1">
      <c r="D1176" s="51"/>
      <c r="E1176" s="51"/>
      <c r="F1176" s="51"/>
      <c r="J1176" s="34"/>
      <c r="O1176" s="38"/>
    </row>
    <row r="1177" spans="4:15" s="39" customFormat="1" ht="12" customHeight="1">
      <c r="D1177" s="51"/>
      <c r="E1177" s="51"/>
      <c r="F1177" s="51"/>
      <c r="J1177" s="34"/>
      <c r="O1177" s="38"/>
    </row>
    <row r="1178" spans="4:15" s="39" customFormat="1" ht="12" customHeight="1">
      <c r="D1178" s="51"/>
      <c r="E1178" s="51"/>
      <c r="F1178" s="51"/>
      <c r="J1178" s="34"/>
      <c r="O1178" s="38"/>
    </row>
    <row r="1179" spans="4:15" s="39" customFormat="1" ht="12" customHeight="1">
      <c r="D1179" s="51"/>
      <c r="E1179" s="51"/>
      <c r="F1179" s="51"/>
      <c r="J1179" s="34"/>
      <c r="O1179" s="38"/>
    </row>
    <row r="1180" spans="4:15" s="39" customFormat="1" ht="12" customHeight="1">
      <c r="D1180" s="51"/>
      <c r="E1180" s="51"/>
      <c r="F1180" s="51"/>
      <c r="J1180" s="34"/>
      <c r="O1180" s="38"/>
    </row>
    <row r="1181" spans="4:15" s="39" customFormat="1" ht="12" customHeight="1">
      <c r="D1181" s="51"/>
      <c r="E1181" s="51"/>
      <c r="F1181" s="51"/>
      <c r="J1181" s="34"/>
      <c r="O1181" s="38"/>
    </row>
    <row r="1182" spans="4:15" s="39" customFormat="1" ht="12" customHeight="1">
      <c r="D1182" s="51"/>
      <c r="E1182" s="51"/>
      <c r="F1182" s="51"/>
      <c r="J1182" s="34"/>
      <c r="O1182" s="38"/>
    </row>
    <row r="1183" spans="4:15" s="39" customFormat="1" ht="12" customHeight="1">
      <c r="D1183" s="51"/>
      <c r="E1183" s="51"/>
      <c r="F1183" s="51"/>
      <c r="J1183" s="34"/>
      <c r="O1183" s="38"/>
    </row>
    <row r="1184" spans="4:15" s="39" customFormat="1" ht="12" customHeight="1">
      <c r="D1184" s="51"/>
      <c r="E1184" s="51"/>
      <c r="F1184" s="51"/>
      <c r="J1184" s="34"/>
      <c r="O1184" s="38"/>
    </row>
    <row r="1185" spans="1:15" ht="12" customHeight="1">
      <c r="A1185" s="39"/>
      <c r="K1185" s="39"/>
    </row>
    <row r="1186" spans="1:15" ht="12" customHeight="1">
      <c r="A1186" s="39"/>
      <c r="K1186" s="39"/>
    </row>
    <row r="1187" spans="1:15" ht="12" customHeight="1">
      <c r="A1187" s="39"/>
      <c r="K1187" s="39"/>
    </row>
    <row r="1188" spans="1:15" ht="12" customHeight="1">
      <c r="A1188" s="39"/>
      <c r="K1188" s="39"/>
    </row>
    <row r="1189" spans="1:15" ht="12" customHeight="1">
      <c r="A1189" s="39"/>
      <c r="K1189" s="39"/>
    </row>
    <row r="1190" spans="1:15" ht="12" customHeight="1">
      <c r="A1190" s="39"/>
      <c r="K1190" s="39"/>
    </row>
    <row r="1191" spans="1:15" ht="12" customHeight="1">
      <c r="A1191" s="39"/>
      <c r="K1191" s="39"/>
    </row>
    <row r="1192" spans="1:15" ht="12" customHeight="1">
      <c r="A1192" s="39"/>
      <c r="K1192" s="39"/>
    </row>
    <row r="1193" spans="1:15" ht="12" customHeight="1">
      <c r="A1193" s="39"/>
      <c r="K1193" s="39"/>
    </row>
    <row r="1194" spans="1:15" ht="12" customHeight="1">
      <c r="A1194" s="39"/>
      <c r="K1194" s="39"/>
    </row>
    <row r="1195" spans="1:15" ht="12" customHeight="1">
      <c r="A1195" s="39"/>
      <c r="K1195" s="39"/>
    </row>
    <row r="1196" spans="1:15" ht="12" customHeight="1">
      <c r="A1196" s="39"/>
      <c r="K1196" s="39"/>
    </row>
    <row r="1197" spans="1:15" ht="12" customHeight="1">
      <c r="A1197" s="39"/>
      <c r="K1197" s="39"/>
    </row>
    <row r="1198" spans="1:15" ht="12" customHeight="1">
      <c r="A1198" s="39"/>
      <c r="K1198" s="39"/>
    </row>
    <row r="1199" spans="1:15" ht="12" customHeight="1">
      <c r="A1199" s="39"/>
      <c r="K1199" s="39"/>
      <c r="O1199" s="39"/>
    </row>
    <row r="1200" spans="1:15" ht="12" customHeight="1">
      <c r="A1200" s="39"/>
      <c r="K1200" s="39"/>
      <c r="O1200" s="39"/>
    </row>
    <row r="1201" spans="1:15" ht="12" customHeight="1">
      <c r="A1201" s="39"/>
      <c r="K1201" s="39"/>
      <c r="O1201" s="39"/>
    </row>
    <row r="1202" spans="1:15" ht="12" customHeight="1">
      <c r="A1202" s="39"/>
      <c r="K1202" s="39"/>
      <c r="O1202" s="39"/>
    </row>
    <row r="1203" spans="1:15" ht="12" customHeight="1">
      <c r="A1203" s="39"/>
      <c r="K1203" s="39"/>
      <c r="O1203" s="39"/>
    </row>
    <row r="1204" spans="1:15" ht="12" customHeight="1">
      <c r="A1204" s="39"/>
      <c r="K1204" s="39"/>
      <c r="O1204" s="39"/>
    </row>
    <row r="1205" spans="1:15" ht="12" customHeight="1">
      <c r="A1205" s="39"/>
      <c r="K1205" s="39"/>
      <c r="O1205" s="39"/>
    </row>
    <row r="1206" spans="1:15" ht="12" customHeight="1">
      <c r="A1206" s="39"/>
      <c r="K1206" s="39"/>
      <c r="O1206" s="39"/>
    </row>
    <row r="1207" spans="1:15" ht="12" customHeight="1">
      <c r="A1207" s="39"/>
    </row>
  </sheetData>
  <mergeCells count="5">
    <mergeCell ref="P12:Q12"/>
    <mergeCell ref="O3:Q3"/>
    <mergeCell ref="O5:Q5"/>
    <mergeCell ref="A1:E4"/>
    <mergeCell ref="O6:Q9"/>
  </mergeCells>
  <phoneticPr fontId="2" type="noConversion"/>
  <printOptions horizontalCentered="1" verticalCentered="1"/>
  <pageMargins left="0.25" right="0.44" top="7.0000000000000007E-2" bottom="0.02" header="0.5" footer="0.5"/>
  <pageSetup scale="90" orientation="portrait" horizontalDpi="300" verticalDpi="300" r:id="rId1"/>
  <headerFooter alignWithMargins="0">
    <oddFooter>&amp;R13August2019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207"/>
  <sheetViews>
    <sheetView showGridLines="0" showZeros="0" topLeftCell="A58" zoomScale="120" zoomScaleNormal="120" workbookViewId="0">
      <selection activeCell="K67" sqref="K67"/>
    </sheetView>
  </sheetViews>
  <sheetFormatPr defaultColWidth="10.7109375" defaultRowHeight="12" customHeight="1"/>
  <cols>
    <col min="1" max="1" width="2.7109375" style="56" customWidth="1"/>
    <col min="2" max="2" width="2" style="39" customWidth="1"/>
    <col min="3" max="3" width="1.7109375" style="39" customWidth="1"/>
    <col min="4" max="4" width="20.7109375" style="51" customWidth="1"/>
    <col min="5" max="5" width="2.7109375" style="51" customWidth="1"/>
    <col min="6" max="6" width="12.5703125" style="51" customWidth="1"/>
    <col min="7" max="7" width="12.5703125" style="39" customWidth="1"/>
    <col min="8" max="8" width="5.140625" style="39" customWidth="1"/>
    <col min="9" max="9" width="4.7109375" style="39" customWidth="1"/>
    <col min="10" max="10" width="4.7109375" style="34" customWidth="1"/>
    <col min="11" max="11" width="13.42578125" style="145" bestFit="1" customWidth="1"/>
    <col min="12" max="12" width="4.28515625" style="39" customWidth="1"/>
    <col min="13" max="13" width="3.7109375" style="39" customWidth="1"/>
    <col min="14" max="14" width="3.28515625" style="39" customWidth="1"/>
    <col min="15" max="15" width="15" style="38" customWidth="1"/>
    <col min="16" max="21" width="10.7109375" style="39" customWidth="1"/>
    <col min="22" max="16384" width="10.7109375" style="39"/>
  </cols>
  <sheetData>
    <row r="1" spans="1:18" s="58" customFormat="1" ht="12" customHeight="1">
      <c r="A1" s="287" t="s">
        <v>44</v>
      </c>
      <c r="B1" s="287"/>
      <c r="C1" s="287"/>
      <c r="D1" s="287"/>
      <c r="E1" s="287"/>
      <c r="F1" s="148"/>
      <c r="J1" s="149"/>
      <c r="K1" s="252"/>
      <c r="O1" s="48"/>
      <c r="P1" s="49"/>
      <c r="Q1" s="50"/>
    </row>
    <row r="2" spans="1:18" ht="12" customHeight="1">
      <c r="A2" s="288"/>
      <c r="B2" s="288"/>
      <c r="C2" s="288"/>
      <c r="D2" s="288"/>
      <c r="E2" s="288"/>
      <c r="G2" s="8"/>
      <c r="K2" s="39"/>
      <c r="O2" s="52" t="s">
        <v>14</v>
      </c>
      <c r="P2" s="53"/>
      <c r="Q2" s="54"/>
    </row>
    <row r="3" spans="1:18" ht="11.25">
      <c r="A3" s="288"/>
      <c r="B3" s="288"/>
      <c r="C3" s="288"/>
      <c r="D3" s="288"/>
      <c r="E3" s="288"/>
      <c r="G3" s="8" t="s">
        <v>167</v>
      </c>
      <c r="K3" s="39"/>
      <c r="O3" s="280" t="s">
        <v>153</v>
      </c>
      <c r="P3" s="281"/>
      <c r="Q3" s="282"/>
    </row>
    <row r="4" spans="1:18" ht="12" customHeight="1">
      <c r="A4" s="288"/>
      <c r="B4" s="288"/>
      <c r="C4" s="288"/>
      <c r="D4" s="288"/>
      <c r="E4" s="288"/>
      <c r="G4" s="9"/>
      <c r="K4" s="39"/>
      <c r="O4" s="55"/>
      <c r="P4" s="53"/>
      <c r="Q4" s="54"/>
    </row>
    <row r="5" spans="1:18" ht="12" customHeight="1">
      <c r="K5" s="39"/>
      <c r="O5" s="283" t="s">
        <v>154</v>
      </c>
      <c r="P5" s="284"/>
      <c r="Q5" s="285"/>
    </row>
    <row r="6" spans="1:18" ht="12" customHeight="1">
      <c r="G6" s="8" t="s">
        <v>47</v>
      </c>
      <c r="K6" s="39"/>
      <c r="O6" s="272" t="s">
        <v>155</v>
      </c>
      <c r="P6" s="273"/>
      <c r="Q6" s="274"/>
    </row>
    <row r="7" spans="1:18" ht="12" customHeight="1">
      <c r="A7" s="57" t="s">
        <v>53</v>
      </c>
      <c r="B7" s="58"/>
      <c r="C7" s="58"/>
      <c r="D7" s="59"/>
      <c r="E7" s="59"/>
      <c r="F7" s="59"/>
      <c r="G7" s="59"/>
      <c r="H7" s="60"/>
      <c r="I7" s="61"/>
      <c r="J7" s="61"/>
      <c r="K7" s="62" t="s">
        <v>43</v>
      </c>
      <c r="L7" s="8"/>
      <c r="M7" s="8"/>
      <c r="O7" s="272"/>
      <c r="P7" s="273"/>
      <c r="Q7" s="274"/>
    </row>
    <row r="8" spans="1:18" ht="12" customHeight="1">
      <c r="A8" s="11"/>
      <c r="B8" s="12"/>
      <c r="C8" s="12"/>
      <c r="D8" s="63" t="s">
        <v>170</v>
      </c>
      <c r="E8" s="12"/>
      <c r="F8" s="12"/>
      <c r="G8" s="12"/>
      <c r="H8" s="14"/>
      <c r="I8" s="15"/>
      <c r="J8" s="12"/>
      <c r="K8" s="64"/>
      <c r="L8" s="65"/>
      <c r="M8" s="65"/>
      <c r="O8" s="272"/>
      <c r="P8" s="273"/>
      <c r="Q8" s="274"/>
    </row>
    <row r="9" spans="1:18" ht="12" customHeight="1" thickBot="1">
      <c r="A9" s="39"/>
      <c r="D9" s="66"/>
      <c r="E9" s="66"/>
      <c r="F9" s="66"/>
      <c r="G9" s="66"/>
      <c r="H9" s="67"/>
      <c r="I9" s="68"/>
      <c r="J9" s="65"/>
      <c r="K9" s="69" t="s">
        <v>55</v>
      </c>
      <c r="L9" s="70"/>
      <c r="M9" s="70"/>
      <c r="O9" s="275"/>
      <c r="P9" s="276"/>
      <c r="Q9" s="277"/>
    </row>
    <row r="10" spans="1:18" ht="12" customHeight="1">
      <c r="A10" s="56" t="s">
        <v>54</v>
      </c>
      <c r="B10" s="16"/>
      <c r="C10" s="16"/>
      <c r="D10" s="17"/>
      <c r="E10" s="18"/>
      <c r="F10" s="18"/>
      <c r="G10" s="18"/>
      <c r="H10" s="19"/>
      <c r="I10" s="19"/>
      <c r="J10" s="16" t="s">
        <v>9</v>
      </c>
      <c r="K10" s="71"/>
    </row>
    <row r="11" spans="1:18" ht="12" customHeight="1">
      <c r="A11" s="11"/>
      <c r="B11" s="12"/>
      <c r="C11" s="12"/>
      <c r="D11" s="72">
        <f>'YR 1'!D11</f>
        <v>0</v>
      </c>
      <c r="E11" s="20"/>
      <c r="F11" s="20"/>
      <c r="G11" s="20"/>
      <c r="H11" s="15"/>
      <c r="I11" s="15"/>
      <c r="J11" s="73" t="s">
        <v>42</v>
      </c>
      <c r="K11" s="71"/>
    </row>
    <row r="12" spans="1:18" ht="12" customHeight="1">
      <c r="A12" s="56" t="s">
        <v>56</v>
      </c>
      <c r="D12" s="70"/>
      <c r="E12" s="70"/>
      <c r="F12" s="70"/>
      <c r="G12" s="70"/>
      <c r="H12" s="74"/>
      <c r="I12" s="9" t="s">
        <v>16</v>
      </c>
      <c r="J12" s="75"/>
      <c r="K12" s="76"/>
      <c r="L12" s="65"/>
      <c r="M12" s="65"/>
      <c r="P12" s="279"/>
      <c r="Q12" s="279"/>
    </row>
    <row r="13" spans="1:18" ht="12" customHeight="1">
      <c r="A13" s="56" t="s">
        <v>57</v>
      </c>
      <c r="D13" s="70"/>
      <c r="E13" s="70"/>
      <c r="F13" s="70"/>
      <c r="G13" s="70"/>
      <c r="H13" s="77"/>
      <c r="I13" s="78" t="s">
        <v>58</v>
      </c>
      <c r="J13" s="79"/>
      <c r="K13" s="80" t="s">
        <v>59</v>
      </c>
      <c r="L13" s="9"/>
      <c r="M13" s="9"/>
      <c r="P13" s="8" t="s">
        <v>37</v>
      </c>
      <c r="Q13" s="8" t="s">
        <v>10</v>
      </c>
    </row>
    <row r="14" spans="1:18" ht="12" customHeight="1">
      <c r="B14" s="81"/>
      <c r="C14" s="81"/>
      <c r="D14" s="82"/>
      <c r="E14" s="82"/>
      <c r="F14" s="82"/>
      <c r="G14" s="82"/>
      <c r="H14" s="83" t="s">
        <v>60</v>
      </c>
      <c r="I14" s="84" t="s">
        <v>61</v>
      </c>
      <c r="J14" s="84" t="s">
        <v>62</v>
      </c>
      <c r="K14" s="85"/>
      <c r="L14" s="9"/>
      <c r="M14" s="9"/>
      <c r="P14" s="8" t="s">
        <v>63</v>
      </c>
      <c r="Q14" s="8" t="s">
        <v>11</v>
      </c>
      <c r="R14" s="86" t="s">
        <v>126</v>
      </c>
    </row>
    <row r="15" spans="1:18" ht="12" customHeight="1">
      <c r="A15" s="87">
        <v>1</v>
      </c>
      <c r="B15" s="21"/>
      <c r="C15" s="22"/>
      <c r="D15" s="150">
        <f>D11</f>
        <v>0</v>
      </c>
      <c r="E15" s="89"/>
      <c r="F15" s="89"/>
      <c r="G15" s="89"/>
      <c r="H15" s="64"/>
      <c r="I15" s="64"/>
      <c r="J15" s="64"/>
      <c r="K15" s="90">
        <f>(IF(R15=12, (P15*H15),0)+IF(R15&lt;12, (P15*(I15+J15)),0))</f>
        <v>0</v>
      </c>
      <c r="L15" s="29"/>
      <c r="M15" s="29"/>
      <c r="N15" s="39" t="s">
        <v>20</v>
      </c>
      <c r="O15" s="151">
        <f>D15</f>
        <v>0</v>
      </c>
      <c r="P15" s="164">
        <f>Q15/R15</f>
        <v>0</v>
      </c>
      <c r="Q15" s="121">
        <f>'YR 2'!Q15*1.03</f>
        <v>0</v>
      </c>
      <c r="R15" s="64">
        <v>9</v>
      </c>
    </row>
    <row r="16" spans="1:18" ht="12" customHeight="1">
      <c r="A16" s="87">
        <v>2</v>
      </c>
      <c r="B16" s="21"/>
      <c r="C16" s="22"/>
      <c r="D16" s="153">
        <f>'YR 1'!D16</f>
        <v>0</v>
      </c>
      <c r="E16" s="89"/>
      <c r="F16" s="89"/>
      <c r="G16" s="89"/>
      <c r="H16" s="64">
        <v>0</v>
      </c>
      <c r="I16" s="64"/>
      <c r="J16" s="64"/>
      <c r="K16" s="90">
        <f>(IF(R16=12, (P16*H16),0)+IF(R16&lt;12, (P16*(I16+J16)),0))</f>
        <v>0</v>
      </c>
      <c r="L16" s="29"/>
      <c r="M16" s="29"/>
      <c r="N16" s="39" t="s">
        <v>21</v>
      </c>
      <c r="O16" s="151">
        <f>D16</f>
        <v>0</v>
      </c>
      <c r="P16" s="164">
        <f>Q16/R16</f>
        <v>0</v>
      </c>
      <c r="Q16" s="121">
        <f>'YR 2'!Q16*1.03</f>
        <v>0</v>
      </c>
      <c r="R16" s="64">
        <v>9</v>
      </c>
    </row>
    <row r="17" spans="1:18" ht="12" customHeight="1">
      <c r="A17" s="87">
        <v>3</v>
      </c>
      <c r="B17" s="21"/>
      <c r="C17" s="22"/>
      <c r="D17" s="153">
        <f>'YR 1'!D17</f>
        <v>0</v>
      </c>
      <c r="E17" s="89"/>
      <c r="F17" s="89"/>
      <c r="G17" s="89"/>
      <c r="H17" s="64">
        <v>0</v>
      </c>
      <c r="I17" s="64"/>
      <c r="J17" s="64"/>
      <c r="K17" s="90">
        <f t="shared" ref="K17:K24" si="0">(IF(R17=12, (P17*H17),0)+IF(R17&lt;12, (P17*(I17+J17)),0))</f>
        <v>0</v>
      </c>
      <c r="L17" s="29"/>
      <c r="M17" s="29"/>
      <c r="N17" s="39" t="s">
        <v>21</v>
      </c>
      <c r="O17" s="151">
        <f t="shared" ref="O17:O24" si="1">D17</f>
        <v>0</v>
      </c>
      <c r="P17" s="164">
        <f t="shared" ref="P17:P24" si="2">Q17/R17</f>
        <v>0</v>
      </c>
      <c r="Q17" s="121">
        <f>'YR 2'!Q17*1.03</f>
        <v>0</v>
      </c>
      <c r="R17" s="64">
        <v>9</v>
      </c>
    </row>
    <row r="18" spans="1:18" ht="12" customHeight="1">
      <c r="A18" s="87">
        <v>4</v>
      </c>
      <c r="B18" s="21"/>
      <c r="C18" s="22"/>
      <c r="D18" s="153">
        <f>'YR 1'!D18</f>
        <v>0</v>
      </c>
      <c r="E18" s="89"/>
      <c r="F18" s="89"/>
      <c r="G18" s="89"/>
      <c r="H18" s="64">
        <v>0</v>
      </c>
      <c r="I18" s="64"/>
      <c r="J18" s="64"/>
      <c r="K18" s="90">
        <f t="shared" si="0"/>
        <v>0</v>
      </c>
      <c r="L18" s="29"/>
      <c r="M18" s="29"/>
      <c r="N18" s="39" t="s">
        <v>21</v>
      </c>
      <c r="O18" s="151">
        <f t="shared" si="1"/>
        <v>0</v>
      </c>
      <c r="P18" s="164">
        <f t="shared" si="2"/>
        <v>0</v>
      </c>
      <c r="Q18" s="121">
        <f>'YR 2'!Q18*1.03</f>
        <v>0</v>
      </c>
      <c r="R18" s="64">
        <v>9</v>
      </c>
    </row>
    <row r="19" spans="1:18" ht="12" customHeight="1">
      <c r="A19" s="87">
        <v>5</v>
      </c>
      <c r="B19" s="21"/>
      <c r="C19" s="22"/>
      <c r="D19" s="153">
        <f>'YR 1'!D19</f>
        <v>0</v>
      </c>
      <c r="E19" s="89"/>
      <c r="F19" s="89"/>
      <c r="G19" s="89"/>
      <c r="H19" s="64">
        <v>0</v>
      </c>
      <c r="I19" s="64"/>
      <c r="J19" s="64"/>
      <c r="K19" s="90">
        <f t="shared" si="0"/>
        <v>0</v>
      </c>
      <c r="L19" s="29"/>
      <c r="M19" s="29"/>
      <c r="N19" s="39" t="s">
        <v>21</v>
      </c>
      <c r="O19" s="151">
        <f t="shared" si="1"/>
        <v>0</v>
      </c>
      <c r="P19" s="164">
        <f t="shared" si="2"/>
        <v>0</v>
      </c>
      <c r="Q19" s="121">
        <f>'YR 2'!Q19*1.03</f>
        <v>0</v>
      </c>
      <c r="R19" s="64">
        <v>9</v>
      </c>
    </row>
    <row r="20" spans="1:18" ht="12" customHeight="1">
      <c r="A20" s="87">
        <v>6</v>
      </c>
      <c r="B20" s="21"/>
      <c r="C20" s="22"/>
      <c r="D20" s="153">
        <f>'YR 1'!D20</f>
        <v>0</v>
      </c>
      <c r="E20" s="89"/>
      <c r="F20" s="89"/>
      <c r="G20" s="89"/>
      <c r="H20" s="64">
        <v>0</v>
      </c>
      <c r="I20" s="64"/>
      <c r="J20" s="64"/>
      <c r="K20" s="90">
        <f t="shared" si="0"/>
        <v>0</v>
      </c>
      <c r="L20" s="29"/>
      <c r="M20" s="29"/>
      <c r="N20" s="39" t="s">
        <v>21</v>
      </c>
      <c r="O20" s="151">
        <f t="shared" si="1"/>
        <v>0</v>
      </c>
      <c r="P20" s="164">
        <f t="shared" si="2"/>
        <v>0</v>
      </c>
      <c r="Q20" s="121">
        <f>'YR 2'!Q20*1.03</f>
        <v>0</v>
      </c>
      <c r="R20" s="64">
        <v>9</v>
      </c>
    </row>
    <row r="21" spans="1:18" ht="12" customHeight="1">
      <c r="A21" s="87">
        <v>7</v>
      </c>
      <c r="B21" s="21"/>
      <c r="C21" s="22"/>
      <c r="D21" s="153">
        <f>'YR 1'!D21</f>
        <v>0</v>
      </c>
      <c r="E21" s="89"/>
      <c r="F21" s="89"/>
      <c r="G21" s="89"/>
      <c r="H21" s="64">
        <v>0</v>
      </c>
      <c r="I21" s="64"/>
      <c r="J21" s="64"/>
      <c r="K21" s="90">
        <f t="shared" si="0"/>
        <v>0</v>
      </c>
      <c r="L21" s="29"/>
      <c r="M21" s="29"/>
      <c r="N21" s="39" t="s">
        <v>21</v>
      </c>
      <c r="O21" s="151">
        <f t="shared" si="1"/>
        <v>0</v>
      </c>
      <c r="P21" s="164">
        <f t="shared" si="2"/>
        <v>0</v>
      </c>
      <c r="Q21" s="121">
        <f>'YR 2'!Q21*1.03</f>
        <v>0</v>
      </c>
      <c r="R21" s="64">
        <v>9</v>
      </c>
    </row>
    <row r="22" spans="1:18" ht="12" customHeight="1">
      <c r="A22" s="87">
        <v>8</v>
      </c>
      <c r="B22" s="21"/>
      <c r="C22" s="22"/>
      <c r="D22" s="153">
        <f>'YR 1'!D22</f>
        <v>0</v>
      </c>
      <c r="E22" s="89"/>
      <c r="F22" s="89"/>
      <c r="G22" s="89"/>
      <c r="H22" s="64">
        <v>0</v>
      </c>
      <c r="I22" s="64"/>
      <c r="J22" s="64"/>
      <c r="K22" s="90">
        <f t="shared" si="0"/>
        <v>0</v>
      </c>
      <c r="L22" s="29"/>
      <c r="M22" s="29"/>
      <c r="N22" s="39" t="s">
        <v>21</v>
      </c>
      <c r="O22" s="151">
        <f t="shared" si="1"/>
        <v>0</v>
      </c>
      <c r="P22" s="164">
        <f t="shared" si="2"/>
        <v>0</v>
      </c>
      <c r="Q22" s="121">
        <f>'YR 2'!Q22*1.03</f>
        <v>0</v>
      </c>
      <c r="R22" s="64">
        <v>9</v>
      </c>
    </row>
    <row r="23" spans="1:18" ht="12" customHeight="1">
      <c r="A23" s="87">
        <v>9</v>
      </c>
      <c r="B23" s="21"/>
      <c r="C23" s="22"/>
      <c r="D23" s="153">
        <f>'YR 1'!D23</f>
        <v>0</v>
      </c>
      <c r="E23" s="89"/>
      <c r="F23" s="89"/>
      <c r="G23" s="89"/>
      <c r="H23" s="64">
        <v>0</v>
      </c>
      <c r="I23" s="64"/>
      <c r="J23" s="64"/>
      <c r="K23" s="90">
        <f t="shared" si="0"/>
        <v>0</v>
      </c>
      <c r="L23" s="29"/>
      <c r="M23" s="29"/>
      <c r="N23" s="39" t="s">
        <v>21</v>
      </c>
      <c r="O23" s="151">
        <f t="shared" si="1"/>
        <v>0</v>
      </c>
      <c r="P23" s="164">
        <f t="shared" si="2"/>
        <v>0</v>
      </c>
      <c r="Q23" s="121">
        <f>'YR 2'!Q23*1.03</f>
        <v>0</v>
      </c>
      <c r="R23" s="64">
        <v>9</v>
      </c>
    </row>
    <row r="24" spans="1:18" ht="12" customHeight="1">
      <c r="A24" s="87">
        <v>10</v>
      </c>
      <c r="B24" s="21"/>
      <c r="C24" s="22"/>
      <c r="D24" s="153">
        <f>'YR 1'!D24</f>
        <v>0</v>
      </c>
      <c r="E24" s="89"/>
      <c r="F24" s="89"/>
      <c r="G24" s="89"/>
      <c r="H24" s="64">
        <v>0</v>
      </c>
      <c r="I24" s="64"/>
      <c r="J24" s="64"/>
      <c r="K24" s="90">
        <f t="shared" si="0"/>
        <v>0</v>
      </c>
      <c r="L24" s="29"/>
      <c r="M24" s="29"/>
      <c r="N24" s="39" t="s">
        <v>21</v>
      </c>
      <c r="O24" s="151">
        <f t="shared" si="1"/>
        <v>0</v>
      </c>
      <c r="P24" s="164">
        <f t="shared" si="2"/>
        <v>0</v>
      </c>
      <c r="Q24" s="121">
        <f>'YR 2'!Q24*1.03</f>
        <v>0</v>
      </c>
      <c r="R24" s="64">
        <v>9</v>
      </c>
    </row>
    <row r="25" spans="1:18" ht="12" customHeight="1">
      <c r="A25" s="87"/>
      <c r="B25" s="22"/>
      <c r="C25" s="22"/>
      <c r="D25" s="146" t="s">
        <v>52</v>
      </c>
      <c r="E25" s="100"/>
      <c r="F25" s="100"/>
      <c r="G25" s="96"/>
      <c r="H25" s="64"/>
      <c r="I25" s="165"/>
      <c r="J25" s="165"/>
      <c r="K25" s="90">
        <f>((H25)*P25)</f>
        <v>0</v>
      </c>
      <c r="L25" s="29"/>
      <c r="M25" s="29"/>
      <c r="O25" s="146" t="s">
        <v>38</v>
      </c>
      <c r="P25" s="164">
        <f t="shared" ref="P25:P32" si="3">Q25/12</f>
        <v>0</v>
      </c>
      <c r="Q25" s="121">
        <f>'YR 2'!Q25*1.03</f>
        <v>0</v>
      </c>
      <c r="R25" s="99"/>
    </row>
    <row r="26" spans="1:18" ht="12" customHeight="1">
      <c r="A26" s="87"/>
      <c r="B26" s="22"/>
      <c r="C26" s="22"/>
      <c r="D26" s="146" t="s">
        <v>52</v>
      </c>
      <c r="E26" s="89"/>
      <c r="F26" s="89"/>
      <c r="G26" s="97"/>
      <c r="H26" s="64"/>
      <c r="I26" s="165"/>
      <c r="J26" s="165"/>
      <c r="K26" s="90">
        <f>((H26)*P26)</f>
        <v>0</v>
      </c>
      <c r="L26" s="29"/>
      <c r="M26" s="29"/>
      <c r="O26" s="146" t="s">
        <v>38</v>
      </c>
      <c r="P26" s="164">
        <f>Q26/12</f>
        <v>0</v>
      </c>
      <c r="Q26" s="121">
        <f>'YR 2'!Q26*1.03</f>
        <v>0</v>
      </c>
      <c r="R26" s="99"/>
    </row>
    <row r="27" spans="1:18" ht="12" customHeight="1">
      <c r="A27" s="87"/>
      <c r="B27" s="22"/>
      <c r="C27" s="22"/>
      <c r="D27" s="146" t="s">
        <v>52</v>
      </c>
      <c r="E27" s="89"/>
      <c r="F27" s="89"/>
      <c r="G27" s="97"/>
      <c r="H27" s="64"/>
      <c r="I27" s="165"/>
      <c r="J27" s="165"/>
      <c r="K27" s="90">
        <f>((H27)*P27)</f>
        <v>0</v>
      </c>
      <c r="L27" s="29"/>
      <c r="M27" s="29"/>
      <c r="O27" s="146" t="s">
        <v>38</v>
      </c>
      <c r="P27" s="164">
        <f>Q27/12</f>
        <v>0</v>
      </c>
      <c r="Q27" s="121">
        <f>'YR 2'!Q27*1.03</f>
        <v>0</v>
      </c>
      <c r="R27" s="99"/>
    </row>
    <row r="28" spans="1:18" ht="12" customHeight="1" thickBot="1">
      <c r="A28" s="87"/>
      <c r="B28" s="22"/>
      <c r="C28" s="22"/>
      <c r="D28" s="146" t="s">
        <v>52</v>
      </c>
      <c r="E28" s="89"/>
      <c r="F28" s="89"/>
      <c r="G28" s="97"/>
      <c r="H28" s="64"/>
      <c r="I28" s="165"/>
      <c r="J28" s="165"/>
      <c r="K28" s="90">
        <f>((H28)*P28)</f>
        <v>0</v>
      </c>
      <c r="L28" s="29"/>
      <c r="M28" s="29"/>
      <c r="O28" s="146" t="s">
        <v>38</v>
      </c>
      <c r="P28" s="164">
        <f>Q28/12</f>
        <v>0</v>
      </c>
      <c r="Q28" s="121">
        <f>'YR 2'!Q28*1.03</f>
        <v>0</v>
      </c>
      <c r="R28" s="99"/>
    </row>
    <row r="29" spans="1:18" ht="12" customHeight="1" thickBot="1">
      <c r="A29" s="101">
        <v>11</v>
      </c>
      <c r="B29" s="24"/>
      <c r="C29" s="58" t="s">
        <v>66</v>
      </c>
      <c r="D29" s="102"/>
      <c r="E29" s="102"/>
      <c r="F29" s="102"/>
      <c r="G29" s="102"/>
      <c r="H29" s="64"/>
      <c r="I29" s="165"/>
      <c r="J29" s="165"/>
      <c r="K29" s="90">
        <f>P30*H29</f>
        <v>0</v>
      </c>
      <c r="L29" s="29"/>
      <c r="M29" s="29"/>
      <c r="O29" s="38" t="s">
        <v>64</v>
      </c>
      <c r="P29" s="166">
        <f t="shared" si="3"/>
        <v>0</v>
      </c>
      <c r="Q29" s="121">
        <f>'YR 1'!Q29</f>
        <v>0</v>
      </c>
      <c r="R29" s="99"/>
    </row>
    <row r="30" spans="1:18" ht="12" customHeight="1">
      <c r="A30" s="87">
        <v>12</v>
      </c>
      <c r="B30" s="66" t="s">
        <v>67</v>
      </c>
      <c r="C30" s="25"/>
      <c r="D30" s="102" t="s">
        <v>68</v>
      </c>
      <c r="E30" s="102"/>
      <c r="F30" s="102"/>
      <c r="G30" s="102"/>
      <c r="H30" s="155">
        <f>SUM(H15:H28)</f>
        <v>0</v>
      </c>
      <c r="I30" s="155">
        <f>SUM(I15:I29)</f>
        <v>0</v>
      </c>
      <c r="J30" s="155">
        <f>SUM(J15:J29)</f>
        <v>0</v>
      </c>
      <c r="K30" s="106">
        <f>SUM(K15:K29)</f>
        <v>0</v>
      </c>
      <c r="L30" s="34"/>
      <c r="M30" s="34"/>
      <c r="O30" s="38" t="s">
        <v>5</v>
      </c>
      <c r="P30" s="166">
        <f t="shared" si="3"/>
        <v>0</v>
      </c>
      <c r="Q30" s="121">
        <f>'YR 1'!Q30</f>
        <v>0</v>
      </c>
      <c r="R30" s="99"/>
    </row>
    <row r="31" spans="1:18" ht="12" customHeight="1" thickBot="1">
      <c r="A31" s="101" t="s">
        <v>69</v>
      </c>
      <c r="B31" s="58" t="s">
        <v>70</v>
      </c>
      <c r="C31" s="58"/>
      <c r="D31" s="102"/>
      <c r="E31" s="102"/>
      <c r="F31" s="102"/>
      <c r="G31" s="102"/>
      <c r="H31" s="104"/>
      <c r="I31" s="104"/>
      <c r="J31" s="104"/>
      <c r="K31" s="104"/>
      <c r="L31" s="34"/>
      <c r="M31" s="34"/>
      <c r="O31" s="38" t="s">
        <v>6</v>
      </c>
      <c r="P31" s="166">
        <f t="shared" si="3"/>
        <v>0</v>
      </c>
      <c r="Q31" s="121">
        <f>'YR 2'!Q31</f>
        <v>0</v>
      </c>
      <c r="R31" s="99"/>
    </row>
    <row r="32" spans="1:18" ht="12" customHeight="1" thickBot="1">
      <c r="A32" s="101" t="s">
        <v>8</v>
      </c>
      <c r="B32" s="26"/>
      <c r="C32" s="58" t="s">
        <v>102</v>
      </c>
      <c r="D32" s="105"/>
      <c r="E32" s="102"/>
      <c r="F32" s="102"/>
      <c r="G32" s="102"/>
      <c r="H32" s="64"/>
      <c r="I32" s="98"/>
      <c r="J32" s="98"/>
      <c r="K32" s="156"/>
      <c r="L32" s="29"/>
      <c r="M32" s="29"/>
      <c r="O32" s="38" t="s">
        <v>18</v>
      </c>
      <c r="P32" s="166">
        <f t="shared" si="3"/>
        <v>0</v>
      </c>
      <c r="Q32" s="121">
        <f>'YR 1'!Q32</f>
        <v>0</v>
      </c>
      <c r="R32" s="99"/>
    </row>
    <row r="33" spans="1:18" ht="12" customHeight="1" thickBot="1">
      <c r="A33" s="101" t="s">
        <v>74</v>
      </c>
      <c r="B33" s="27"/>
      <c r="C33" s="58" t="s">
        <v>75</v>
      </c>
      <c r="D33" s="102"/>
      <c r="E33" s="102"/>
      <c r="F33" s="61"/>
      <c r="G33" s="61"/>
      <c r="H33" s="64"/>
      <c r="I33" s="98"/>
      <c r="J33" s="98"/>
      <c r="K33" s="156">
        <f>(P31*H33)*B33</f>
        <v>0</v>
      </c>
      <c r="L33" s="29"/>
      <c r="M33" s="29"/>
    </row>
    <row r="34" spans="1:18" ht="12" customHeight="1" thickBot="1">
      <c r="A34" s="101" t="s">
        <v>76</v>
      </c>
      <c r="B34" s="27"/>
      <c r="C34" s="58" t="s">
        <v>77</v>
      </c>
      <c r="D34" s="102"/>
      <c r="E34" s="102"/>
      <c r="F34" s="147">
        <f>Q29/12</f>
        <v>0</v>
      </c>
      <c r="G34" s="28" t="s">
        <v>12</v>
      </c>
      <c r="H34" s="64"/>
      <c r="I34" s="64"/>
      <c r="J34" s="64"/>
      <c r="K34" s="156">
        <f>B34*F34*H34</f>
        <v>0</v>
      </c>
      <c r="L34" s="29"/>
      <c r="M34" s="29"/>
    </row>
    <row r="35" spans="1:18" ht="12" customHeight="1" thickBot="1">
      <c r="A35" s="101" t="s">
        <v>78</v>
      </c>
      <c r="B35" s="26"/>
      <c r="C35" s="58" t="s">
        <v>79</v>
      </c>
      <c r="D35" s="102"/>
      <c r="E35" s="102"/>
      <c r="F35" s="70"/>
      <c r="G35" s="102"/>
      <c r="H35" s="64"/>
      <c r="I35" s="107" t="s">
        <v>39</v>
      </c>
      <c r="J35" s="107">
        <v>0</v>
      </c>
      <c r="K35" s="156">
        <f>B35*(Rates!B22*Rates!B23)*'YR 1'!H35</f>
        <v>0</v>
      </c>
      <c r="L35" s="29"/>
      <c r="M35" s="29"/>
      <c r="O35" s="29"/>
      <c r="P35" s="30" t="s">
        <v>73</v>
      </c>
      <c r="Q35" s="9"/>
    </row>
    <row r="36" spans="1:18" ht="12" customHeight="1" thickBot="1">
      <c r="A36" s="101" t="s">
        <v>80</v>
      </c>
      <c r="B36" s="26"/>
      <c r="C36" s="58" t="s">
        <v>81</v>
      </c>
      <c r="D36" s="102"/>
      <c r="E36" s="102"/>
      <c r="F36" s="102"/>
      <c r="G36" s="102"/>
      <c r="H36" s="64"/>
      <c r="I36" s="107" t="s">
        <v>19</v>
      </c>
      <c r="J36" s="107"/>
      <c r="K36" s="156">
        <f>Q32/12*B36*H36</f>
        <v>0</v>
      </c>
      <c r="L36" s="29"/>
      <c r="M36" s="29"/>
      <c r="N36" s="39" t="s">
        <v>20</v>
      </c>
      <c r="O36" s="239">
        <f>D11</f>
        <v>0</v>
      </c>
      <c r="P36" s="159">
        <f>IF(R15&gt;9, (H15*Rates!B13+P15*H15*Rates!B4), ((I15*P15)*Rates!B4)+(I15*Rates!B12)+((J15*P15)*Rates!B4))</f>
        <v>0</v>
      </c>
      <c r="Q36" s="29"/>
      <c r="R36" s="108"/>
    </row>
    <row r="37" spans="1:18" ht="12" customHeight="1" thickBot="1">
      <c r="A37" s="101" t="s">
        <v>65</v>
      </c>
      <c r="B37" s="31"/>
      <c r="C37" s="58" t="s">
        <v>82</v>
      </c>
      <c r="D37" s="102"/>
      <c r="E37" s="102"/>
      <c r="F37" s="102"/>
      <c r="G37" s="102"/>
      <c r="H37" s="109"/>
      <c r="I37" s="110"/>
      <c r="J37" s="58"/>
      <c r="K37" s="90">
        <f>(P30*H37)*B37</f>
        <v>0</v>
      </c>
      <c r="L37" s="29"/>
      <c r="M37" s="29"/>
      <c r="N37" s="39" t="s">
        <v>21</v>
      </c>
      <c r="O37" s="239">
        <f>D16</f>
        <v>0</v>
      </c>
      <c r="P37" s="159">
        <f>IF(R16&gt;9, (H16*Rates!B13+P16*H16*Rates!B4), ((I16*P16)*Rates!B4)+(I16*Rates!B12)+((J16*P16)*Rates!B4))</f>
        <v>0</v>
      </c>
      <c r="Q37" s="29"/>
      <c r="R37" s="108"/>
    </row>
    <row r="38" spans="1:18" ht="12" customHeight="1" thickBot="1">
      <c r="A38" s="101"/>
      <c r="B38" s="58" t="s">
        <v>83</v>
      </c>
      <c r="C38" s="58"/>
      <c r="D38" s="102"/>
      <c r="E38" s="102"/>
      <c r="F38" s="102"/>
      <c r="G38" s="102"/>
      <c r="H38" s="111"/>
      <c r="I38" s="110"/>
      <c r="J38" s="58"/>
      <c r="K38" s="158">
        <f>SUM(K30:K37)</f>
        <v>0</v>
      </c>
      <c r="L38" s="34"/>
      <c r="M38" s="34"/>
      <c r="N38" s="39" t="s">
        <v>21</v>
      </c>
      <c r="O38" s="239">
        <f t="shared" ref="O38:O45" si="4">D17</f>
        <v>0</v>
      </c>
      <c r="P38" s="159">
        <f>IF(R17&gt;9, (H17*Rates!B13+P17*H17*Rates!B4), ((I17*P17)*Rates!B4)+(I17*Rates!B12)+((J17*P17)*Rates!B4))</f>
        <v>0</v>
      </c>
      <c r="Q38" s="29"/>
      <c r="R38" s="108"/>
    </row>
    <row r="39" spans="1:18" ht="12" customHeight="1" thickBot="1">
      <c r="A39" s="101" t="s">
        <v>84</v>
      </c>
      <c r="B39" s="58" t="s">
        <v>85</v>
      </c>
      <c r="C39" s="58"/>
      <c r="D39" s="59"/>
      <c r="E39" s="59"/>
      <c r="F39" s="32"/>
      <c r="G39" s="32"/>
      <c r="H39" s="58"/>
      <c r="I39" s="110"/>
      <c r="J39" s="58"/>
      <c r="K39" s="159">
        <f>P55</f>
        <v>0</v>
      </c>
      <c r="L39" s="29"/>
      <c r="M39" s="29"/>
      <c r="N39" s="39" t="s">
        <v>21</v>
      </c>
      <c r="O39" s="239">
        <f t="shared" si="4"/>
        <v>0</v>
      </c>
      <c r="P39" s="159">
        <f>IF(R18&gt;9, (H18*Rates!B13+P18*H18*Rates!B4), ((I18*P18)*Rates!B4)+(I18*Rates!B12)+((J18*P18)*Rates!B4))</f>
        <v>0</v>
      </c>
      <c r="Q39" s="29"/>
      <c r="R39" s="108"/>
    </row>
    <row r="40" spans="1:18" ht="12" customHeight="1" thickBot="1">
      <c r="A40" s="112"/>
      <c r="B40" s="113" t="s">
        <v>86</v>
      </c>
      <c r="C40" s="114"/>
      <c r="D40" s="115"/>
      <c r="E40" s="115"/>
      <c r="F40" s="115"/>
      <c r="G40" s="115"/>
      <c r="H40" s="114"/>
      <c r="I40" s="114"/>
      <c r="J40" s="114"/>
      <c r="K40" s="158">
        <f>SUM(K38:K39)</f>
        <v>0</v>
      </c>
      <c r="L40" s="34"/>
      <c r="M40" s="34"/>
      <c r="N40" s="39" t="s">
        <v>21</v>
      </c>
      <c r="O40" s="239">
        <f t="shared" si="4"/>
        <v>0</v>
      </c>
      <c r="P40" s="159">
        <f>IF(R19&gt;9, (H19*Rates!B13+P19*H19*Rates!B4), ((I19*P19)*Rates!B4)+(I19*Rates!B12)+((J19*P19)*Rates!B4))</f>
        <v>0</v>
      </c>
      <c r="Q40" s="29"/>
      <c r="R40" s="108"/>
    </row>
    <row r="41" spans="1:18" ht="12" customHeight="1" thickBot="1">
      <c r="A41" s="56" t="s">
        <v>87</v>
      </c>
      <c r="B41" s="39" t="s">
        <v>88</v>
      </c>
      <c r="D41" s="66"/>
      <c r="E41" s="66"/>
      <c r="F41" s="66"/>
      <c r="G41" s="66"/>
      <c r="I41" s="116"/>
      <c r="J41" s="39"/>
      <c r="K41" s="104"/>
      <c r="L41" s="34"/>
      <c r="M41" s="34"/>
      <c r="N41" s="39" t="s">
        <v>21</v>
      </c>
      <c r="O41" s="239">
        <f t="shared" si="4"/>
        <v>0</v>
      </c>
      <c r="P41" s="159">
        <f>IF(R20&gt;9, (H20*Rates!B13+P20*H20*Rates!B4), ((I20*P20)*Rates!B4)+(I20*Rates!B12)+((J20*P20)*Rates!B4))</f>
        <v>0</v>
      </c>
      <c r="Q41" s="29"/>
      <c r="R41" s="108"/>
    </row>
    <row r="42" spans="1:18" ht="12" customHeight="1" thickBot="1">
      <c r="A42" s="33"/>
      <c r="B42" s="16"/>
      <c r="C42" s="16"/>
      <c r="D42" s="18" t="s">
        <v>3</v>
      </c>
      <c r="E42" s="18"/>
      <c r="F42" s="18"/>
      <c r="G42" s="18" t="s">
        <v>4</v>
      </c>
      <c r="H42" s="16"/>
      <c r="I42" s="19"/>
      <c r="J42" s="16"/>
      <c r="K42" s="104"/>
      <c r="L42" s="34"/>
      <c r="M42" s="34"/>
      <c r="N42" s="39" t="s">
        <v>21</v>
      </c>
      <c r="O42" s="239">
        <f t="shared" si="4"/>
        <v>0</v>
      </c>
      <c r="P42" s="159">
        <f>IF(R21&gt;9, (H21*Rates!B13+P21*H21*Rates!B4), ((I21*P21)*Rates!B4)+(I21*Rates!B12)+((J21*P21)*Rates!B4))</f>
        <v>0</v>
      </c>
      <c r="Q42" s="29"/>
      <c r="R42" s="108"/>
    </row>
    <row r="43" spans="1:18" ht="12" customHeight="1" thickBot="1">
      <c r="A43" s="33"/>
      <c r="B43" s="16"/>
      <c r="C43" s="16"/>
      <c r="D43" s="93"/>
      <c r="E43" s="18"/>
      <c r="F43" s="39"/>
      <c r="G43" s="93"/>
      <c r="H43" s="117" t="s">
        <v>2</v>
      </c>
      <c r="I43" s="19"/>
      <c r="J43" s="16"/>
      <c r="K43" s="104"/>
      <c r="L43" s="34"/>
      <c r="M43" s="34"/>
      <c r="N43" s="39" t="s">
        <v>21</v>
      </c>
      <c r="O43" s="239">
        <f t="shared" si="4"/>
        <v>0</v>
      </c>
      <c r="P43" s="159">
        <f>IF(R22&gt;9, (H22*Rates!B13+P22*H22*Rates!B4), ((I22*P22)*Rates!B4)+(I22*Rates!B12)+((J22*P22)*Rates!B4))</f>
        <v>0</v>
      </c>
      <c r="Q43" s="29"/>
      <c r="R43" s="108"/>
    </row>
    <row r="44" spans="1:18" ht="12" customHeight="1" thickBot="1">
      <c r="A44" s="33"/>
      <c r="B44" s="16"/>
      <c r="C44" s="16"/>
      <c r="D44" s="64"/>
      <c r="E44" s="31"/>
      <c r="F44" s="31"/>
      <c r="G44" s="64"/>
      <c r="H44" s="18"/>
      <c r="I44" s="18"/>
      <c r="J44" s="18"/>
      <c r="K44" s="104"/>
      <c r="L44" s="34"/>
      <c r="M44" s="34"/>
      <c r="N44" s="39" t="s">
        <v>21</v>
      </c>
      <c r="O44" s="239">
        <f t="shared" si="4"/>
        <v>0</v>
      </c>
      <c r="P44" s="159">
        <f>IF(R23&gt;9, (H23*Rates!B13+P23*H23*Rates!B4), ((I23*P23)*Rates!B4)+(I23*Rates!B12)+((J23*P23)*Rates!B4))</f>
        <v>0</v>
      </c>
      <c r="Q44" s="29"/>
      <c r="R44" s="108"/>
    </row>
    <row r="45" spans="1:18" ht="12" customHeight="1" thickBot="1">
      <c r="A45" s="33"/>
      <c r="B45" s="16"/>
      <c r="C45" s="16"/>
      <c r="D45" s="64"/>
      <c r="E45" s="31"/>
      <c r="F45" s="31"/>
      <c r="G45" s="64"/>
      <c r="H45" s="18"/>
      <c r="I45" s="18"/>
      <c r="J45" s="18"/>
      <c r="K45" s="104"/>
      <c r="L45" s="34"/>
      <c r="M45" s="34"/>
      <c r="N45" s="39" t="s">
        <v>21</v>
      </c>
      <c r="O45" s="239">
        <f t="shared" si="4"/>
        <v>0</v>
      </c>
      <c r="P45" s="159">
        <f>IF(R24&gt;9, (H24*Rates!B13+P24*H24*Rates!B4), ((I24*P24)*Rates!B4)+(I24*Rates!B12)+((J24*P24)*Rates!B4))</f>
        <v>0</v>
      </c>
      <c r="Q45" s="29"/>
    </row>
    <row r="46" spans="1:18" ht="12" customHeight="1" thickBot="1">
      <c r="A46" s="33"/>
      <c r="B46" s="16"/>
      <c r="C46" s="16"/>
      <c r="D46" s="64"/>
      <c r="E46" s="18"/>
      <c r="F46" s="18"/>
      <c r="G46" s="64"/>
      <c r="H46" s="18"/>
      <c r="I46" s="18"/>
      <c r="J46" s="18"/>
      <c r="K46" s="104"/>
      <c r="L46" s="34"/>
      <c r="M46" s="34"/>
      <c r="O46" s="38" t="str">
        <f>O25</f>
        <v>PostDocs W/Benefit</v>
      </c>
      <c r="P46" s="159">
        <f>(P25*H25)*Rates!B4+(H25*Rates!B13)</f>
        <v>0</v>
      </c>
      <c r="Q46" s="29"/>
    </row>
    <row r="47" spans="1:18" ht="12" customHeight="1" thickBot="1">
      <c r="A47" s="118"/>
      <c r="B47" s="119" t="s">
        <v>89</v>
      </c>
      <c r="C47" s="81"/>
      <c r="D47" s="120"/>
      <c r="E47" s="120"/>
      <c r="F47" s="120"/>
      <c r="G47" s="35"/>
      <c r="H47" s="120"/>
      <c r="I47" s="120"/>
      <c r="J47" s="120"/>
      <c r="K47" s="159">
        <f>G43+G44+G45+G46</f>
        <v>0</v>
      </c>
      <c r="L47" s="29"/>
      <c r="M47" s="29"/>
      <c r="O47" s="38" t="str">
        <f>O26</f>
        <v>PostDocs W/Benefit</v>
      </c>
      <c r="P47" s="159">
        <f>(P26*H26)*Rates!B4+(H26*Rates!B13)</f>
        <v>0</v>
      </c>
      <c r="Q47" s="34">
        <f>SUM(Q36:Q46)</f>
        <v>0</v>
      </c>
    </row>
    <row r="48" spans="1:18" ht="12" customHeight="1" thickBot="1">
      <c r="A48" s="112" t="s">
        <v>90</v>
      </c>
      <c r="B48" s="114" t="s">
        <v>91</v>
      </c>
      <c r="C48" s="114"/>
      <c r="D48" s="105"/>
      <c r="E48" s="105"/>
      <c r="F48" s="105" t="s">
        <v>92</v>
      </c>
      <c r="G48" s="115"/>
      <c r="H48" s="115"/>
      <c r="I48" s="81"/>
      <c r="J48" s="114"/>
      <c r="K48" s="121"/>
      <c r="L48" s="29"/>
      <c r="M48" s="29"/>
      <c r="O48" s="38" t="str">
        <f>O27</f>
        <v>PostDocs W/Benefit</v>
      </c>
      <c r="P48" s="159">
        <f>(P27*H27)*Rates!B4+(H27*Rates!B13)</f>
        <v>0</v>
      </c>
    </row>
    <row r="49" spans="1:16" ht="12" customHeight="1" thickBot="1">
      <c r="D49" s="70"/>
      <c r="E49" s="70"/>
      <c r="F49" s="82" t="s">
        <v>93</v>
      </c>
      <c r="G49" s="82"/>
      <c r="H49" s="120"/>
      <c r="I49" s="120"/>
      <c r="J49" s="120"/>
      <c r="K49" s="121"/>
      <c r="L49" s="29"/>
      <c r="M49" s="29"/>
      <c r="O49" s="38" t="str">
        <f>O28</f>
        <v>PostDocs W/Benefit</v>
      </c>
      <c r="P49" s="159">
        <f>(P28*H28)*Rates!B4+(H28*Rates!B13)</f>
        <v>0</v>
      </c>
    </row>
    <row r="50" spans="1:16" ht="12" customHeight="1" thickBot="1">
      <c r="A50" s="33"/>
      <c r="B50" s="16"/>
      <c r="C50" s="16"/>
      <c r="D50" s="31"/>
      <c r="E50" s="31"/>
      <c r="F50" s="31"/>
      <c r="G50" s="31"/>
      <c r="H50" s="18"/>
      <c r="I50" s="18"/>
      <c r="J50" s="18"/>
      <c r="K50" s="104"/>
      <c r="L50" s="34"/>
      <c r="M50" s="34"/>
      <c r="O50" s="38" t="s">
        <v>7</v>
      </c>
      <c r="P50" s="159">
        <f>(K34*Rates!B5)</f>
        <v>0</v>
      </c>
    </row>
    <row r="51" spans="1:16" ht="12" customHeight="1" thickBot="1">
      <c r="A51" s="118"/>
      <c r="B51" s="119" t="s">
        <v>94</v>
      </c>
      <c r="C51" s="81"/>
      <c r="D51" s="82"/>
      <c r="E51" s="82"/>
      <c r="F51" s="81"/>
      <c r="G51" s="82"/>
      <c r="H51" s="81"/>
      <c r="I51" s="120"/>
      <c r="J51" s="120"/>
      <c r="K51" s="158">
        <f>SUM(K48:K49)</f>
        <v>0</v>
      </c>
      <c r="L51" s="34"/>
      <c r="M51" s="34"/>
      <c r="O51" s="38" t="s">
        <v>151</v>
      </c>
      <c r="P51" s="159">
        <f>(K35*Rates!B7)</f>
        <v>0</v>
      </c>
    </row>
    <row r="52" spans="1:16" ht="12" customHeight="1" thickBot="1">
      <c r="A52" s="56" t="s">
        <v>95</v>
      </c>
      <c r="B52" s="39" t="s">
        <v>96</v>
      </c>
      <c r="D52" s="66"/>
      <c r="E52" s="66"/>
      <c r="F52" s="66"/>
      <c r="G52" s="66"/>
      <c r="H52" s="66"/>
      <c r="I52" s="66"/>
      <c r="J52" s="66"/>
      <c r="K52" s="104"/>
      <c r="L52" s="34"/>
      <c r="M52" s="34"/>
      <c r="O52" s="38" t="s">
        <v>5</v>
      </c>
      <c r="P52" s="159">
        <f>K37*Rates!B4</f>
        <v>0</v>
      </c>
    </row>
    <row r="53" spans="1:16" ht="12" customHeight="1" thickBot="1">
      <c r="B53" s="123">
        <v>1</v>
      </c>
      <c r="C53" s="39" t="s">
        <v>97</v>
      </c>
      <c r="D53" s="66"/>
      <c r="E53" s="66"/>
      <c r="F53" s="124"/>
      <c r="G53" s="66"/>
      <c r="I53" s="116"/>
      <c r="J53" s="39"/>
      <c r="K53" s="121"/>
      <c r="L53" s="29"/>
      <c r="M53" s="29"/>
      <c r="O53" s="39" t="s">
        <v>6</v>
      </c>
      <c r="P53" s="159">
        <f>(K33*Rates!B4)+(H33*Rates!B13)*B33</f>
        <v>0</v>
      </c>
    </row>
    <row r="54" spans="1:16" ht="12" customHeight="1" thickBot="1">
      <c r="B54" s="123">
        <v>2</v>
      </c>
      <c r="C54" s="39" t="s">
        <v>98</v>
      </c>
      <c r="D54" s="66"/>
      <c r="E54" s="66"/>
      <c r="F54" s="124"/>
      <c r="G54" s="66"/>
      <c r="I54" s="116"/>
      <c r="J54" s="39"/>
      <c r="K54" s="121"/>
      <c r="L54" s="29"/>
      <c r="M54" s="29"/>
      <c r="O54" s="38" t="s">
        <v>18</v>
      </c>
      <c r="P54" s="159">
        <f>(K36*Rates!B4)+(H36*Rates!B13)</f>
        <v>0</v>
      </c>
    </row>
    <row r="55" spans="1:16" ht="12" customHeight="1">
      <c r="B55" s="123">
        <v>3</v>
      </c>
      <c r="C55" s="39" t="s">
        <v>99</v>
      </c>
      <c r="D55" s="70"/>
      <c r="E55" s="70"/>
      <c r="F55" s="124"/>
      <c r="G55" s="70"/>
      <c r="I55" s="116"/>
      <c r="J55" s="39"/>
      <c r="K55" s="121"/>
      <c r="L55" s="29"/>
      <c r="M55" s="29"/>
      <c r="O55" s="36" t="s">
        <v>13</v>
      </c>
      <c r="P55" s="34">
        <f>SUM(P36:P54)</f>
        <v>0</v>
      </c>
    </row>
    <row r="56" spans="1:16" ht="12" customHeight="1" thickBot="1">
      <c r="B56" s="123">
        <v>4</v>
      </c>
      <c r="C56" s="39" t="s">
        <v>100</v>
      </c>
      <c r="D56" s="70"/>
      <c r="E56" s="70"/>
      <c r="F56" s="124"/>
      <c r="G56" s="70"/>
      <c r="I56" s="116"/>
      <c r="J56" s="39"/>
      <c r="K56" s="121"/>
      <c r="L56" s="29"/>
      <c r="M56" s="29"/>
    </row>
    <row r="57" spans="1:16" ht="12" customHeight="1" thickBot="1">
      <c r="A57" s="112"/>
      <c r="B57" s="113" t="s">
        <v>101</v>
      </c>
      <c r="C57" s="114"/>
      <c r="D57" s="105"/>
      <c r="E57" s="245">
        <v>0</v>
      </c>
      <c r="F57" s="105"/>
      <c r="G57" s="105" t="s">
        <v>103</v>
      </c>
      <c r="H57" s="114"/>
      <c r="I57" s="125"/>
      <c r="J57" s="114"/>
      <c r="K57" s="158">
        <f>SUM(K53:K56)</f>
        <v>0</v>
      </c>
      <c r="L57" s="34"/>
      <c r="M57" s="34"/>
    </row>
    <row r="58" spans="1:16" ht="12" customHeight="1">
      <c r="A58" s="112" t="s">
        <v>104</v>
      </c>
      <c r="B58" s="114" t="s">
        <v>105</v>
      </c>
      <c r="C58" s="114"/>
      <c r="D58" s="105"/>
      <c r="E58" s="82"/>
      <c r="F58" s="105"/>
      <c r="G58" s="105"/>
      <c r="H58" s="114"/>
      <c r="I58" s="125"/>
      <c r="J58" s="114"/>
      <c r="K58" s="104"/>
      <c r="L58" s="34"/>
      <c r="M58" s="34"/>
    </row>
    <row r="59" spans="1:16" ht="12" customHeight="1">
      <c r="A59" s="112"/>
      <c r="B59" s="126">
        <v>1</v>
      </c>
      <c r="C59" s="114" t="s">
        <v>17</v>
      </c>
      <c r="D59" s="105"/>
      <c r="E59" s="105"/>
      <c r="F59" s="105"/>
      <c r="G59" s="105"/>
      <c r="H59" s="114"/>
      <c r="I59" s="125"/>
      <c r="J59" s="114"/>
      <c r="K59" s="121"/>
      <c r="L59" s="29"/>
      <c r="M59" s="29"/>
    </row>
    <row r="60" spans="1:16" ht="12" customHeight="1">
      <c r="A60" s="112"/>
      <c r="B60" s="126">
        <v>2</v>
      </c>
      <c r="C60" s="114" t="s">
        <v>106</v>
      </c>
      <c r="D60" s="105"/>
      <c r="E60" s="105"/>
      <c r="F60" s="105"/>
      <c r="G60" s="105"/>
      <c r="H60" s="114"/>
      <c r="I60" s="125"/>
      <c r="J60" s="114"/>
      <c r="K60" s="121"/>
      <c r="L60" s="29"/>
      <c r="M60" s="29"/>
    </row>
    <row r="61" spans="1:16" ht="12" customHeight="1">
      <c r="A61" s="112"/>
      <c r="B61" s="126">
        <v>3</v>
      </c>
      <c r="C61" s="114" t="s">
        <v>107</v>
      </c>
      <c r="D61" s="105"/>
      <c r="E61" s="105"/>
      <c r="F61" s="105"/>
      <c r="G61" s="105"/>
      <c r="H61" s="114"/>
      <c r="I61" s="125"/>
      <c r="J61" s="114"/>
      <c r="K61" s="121"/>
      <c r="L61" s="29"/>
      <c r="M61" s="29"/>
      <c r="O61" s="127" t="s">
        <v>159</v>
      </c>
      <c r="P61" s="128"/>
    </row>
    <row r="62" spans="1:16" ht="12" customHeight="1">
      <c r="A62" s="112"/>
      <c r="B62" s="126">
        <v>4</v>
      </c>
      <c r="C62" s="114" t="s">
        <v>171</v>
      </c>
      <c r="D62" s="105"/>
      <c r="E62" s="105"/>
      <c r="F62" s="105"/>
      <c r="G62" s="105"/>
      <c r="H62" s="114"/>
      <c r="I62" s="125"/>
      <c r="J62" s="114"/>
      <c r="K62" s="121"/>
      <c r="L62" s="29"/>
      <c r="M62" s="29"/>
      <c r="O62" s="129" t="s">
        <v>164</v>
      </c>
      <c r="P62" s="130"/>
    </row>
    <row r="63" spans="1:16" ht="12" customHeight="1">
      <c r="A63" s="112"/>
      <c r="B63" s="126">
        <v>5</v>
      </c>
      <c r="C63" s="114" t="s">
        <v>133</v>
      </c>
      <c r="D63" s="105"/>
      <c r="E63" s="105"/>
      <c r="F63" s="105"/>
      <c r="G63" s="105"/>
      <c r="H63" s="114"/>
      <c r="I63" s="125"/>
      <c r="J63" s="114"/>
      <c r="K63" s="121"/>
      <c r="L63" s="29"/>
      <c r="M63" s="29"/>
      <c r="O63" s="129" t="s">
        <v>157</v>
      </c>
      <c r="P63" s="130"/>
    </row>
    <row r="64" spans="1:16" ht="12" customHeight="1" thickBot="1">
      <c r="A64" s="112"/>
      <c r="B64" s="126"/>
      <c r="C64" s="114" t="s">
        <v>134</v>
      </c>
      <c r="D64" s="105"/>
      <c r="E64" s="105"/>
      <c r="F64" s="105"/>
      <c r="G64" s="105"/>
      <c r="H64" s="114"/>
      <c r="I64" s="125"/>
      <c r="J64" s="114"/>
      <c r="K64" s="121"/>
      <c r="L64" s="29"/>
      <c r="M64" s="29"/>
      <c r="O64" s="129" t="s">
        <v>160</v>
      </c>
      <c r="P64" s="130">
        <f>SUM(P62:P63)</f>
        <v>0</v>
      </c>
    </row>
    <row r="65" spans="1:16" ht="12" customHeight="1" thickBot="1">
      <c r="A65" s="112"/>
      <c r="B65" s="126"/>
      <c r="C65" s="114" t="s">
        <v>136</v>
      </c>
      <c r="D65" s="105"/>
      <c r="E65" s="105"/>
      <c r="F65" s="105"/>
      <c r="G65" s="105"/>
      <c r="H65" s="114"/>
      <c r="I65" s="125"/>
      <c r="J65" s="114"/>
      <c r="K65" s="158">
        <f>K63+K64</f>
        <v>0</v>
      </c>
      <c r="L65" s="29"/>
      <c r="M65" s="29"/>
    </row>
    <row r="66" spans="1:16" ht="12" customHeight="1" thickBot="1">
      <c r="A66" s="112"/>
      <c r="B66" s="126">
        <v>6</v>
      </c>
      <c r="C66" s="114" t="s">
        <v>188</v>
      </c>
      <c r="D66" s="105"/>
      <c r="E66" s="105"/>
      <c r="F66" s="105"/>
      <c r="G66" s="105"/>
      <c r="H66" s="114"/>
      <c r="I66" s="125"/>
      <c r="J66" s="114"/>
      <c r="K66" s="121"/>
      <c r="L66" s="29"/>
      <c r="M66" s="29"/>
    </row>
    <row r="67" spans="1:16" ht="12" customHeight="1" thickBot="1">
      <c r="A67" s="112"/>
      <c r="B67" s="126">
        <v>7</v>
      </c>
      <c r="C67" s="114" t="s">
        <v>125</v>
      </c>
      <c r="D67" s="105"/>
      <c r="E67" s="100"/>
      <c r="F67" s="37" t="s">
        <v>180</v>
      </c>
      <c r="G67" s="100"/>
      <c r="H67" s="131"/>
      <c r="I67" s="132"/>
      <c r="J67" s="131"/>
      <c r="K67" s="158">
        <f>IF(H34&gt;0,Rates!C17*B34,0)+IF(I34&gt;0,Rates!B17*'YR 1'!B34,0)+IF('YR 1'!J34&gt;0,Rates!D17*'YR 1'!B34,0)</f>
        <v>0</v>
      </c>
      <c r="L67" s="29"/>
      <c r="M67" s="29"/>
      <c r="N67" s="133"/>
      <c r="P67" s="40"/>
    </row>
    <row r="68" spans="1:16" ht="12" customHeight="1" thickBot="1">
      <c r="A68" s="112"/>
      <c r="B68" s="114"/>
      <c r="C68" s="114" t="s">
        <v>108</v>
      </c>
      <c r="D68" s="105"/>
      <c r="E68" s="105"/>
      <c r="F68" s="105"/>
      <c r="G68" s="105"/>
      <c r="H68" s="114"/>
      <c r="I68" s="125"/>
      <c r="J68" s="114"/>
      <c r="K68" s="158">
        <f>SUM(K59+K60+K61+K62+K63+K64+K66+K67)</f>
        <v>0</v>
      </c>
      <c r="L68" s="34"/>
      <c r="M68" s="34"/>
      <c r="P68" s="41"/>
    </row>
    <row r="69" spans="1:16" ht="12" customHeight="1" thickBot="1">
      <c r="A69" s="112" t="s">
        <v>109</v>
      </c>
      <c r="B69" s="113" t="s">
        <v>110</v>
      </c>
      <c r="C69" s="114"/>
      <c r="D69" s="115"/>
      <c r="E69" s="115"/>
      <c r="F69" s="115"/>
      <c r="G69" s="115"/>
      <c r="H69" s="114"/>
      <c r="I69" s="125"/>
      <c r="J69" s="114"/>
      <c r="K69" s="158">
        <f>SUM(K68+K57+K51+K47+K40)</f>
        <v>0</v>
      </c>
      <c r="L69" s="34"/>
      <c r="M69" s="34"/>
    </row>
    <row r="70" spans="1:16" ht="12" customHeight="1" thickBot="1">
      <c r="A70" s="56" t="s">
        <v>111</v>
      </c>
      <c r="B70" s="39" t="s">
        <v>112</v>
      </c>
      <c r="D70" s="66"/>
      <c r="E70" s="66"/>
      <c r="F70" s="18"/>
      <c r="G70" s="134"/>
      <c r="H70" s="135"/>
      <c r="I70" s="16"/>
      <c r="J70" s="16"/>
      <c r="K70" s="104"/>
      <c r="L70" s="34"/>
      <c r="M70" s="34" t="s">
        <v>132</v>
      </c>
    </row>
    <row r="71" spans="1:16" ht="12" customHeight="1" thickBot="1">
      <c r="A71" s="33"/>
      <c r="B71" s="16"/>
      <c r="C71" s="16"/>
      <c r="D71" s="161">
        <f>Rates!B27</f>
        <v>0.49</v>
      </c>
      <c r="E71" s="18"/>
      <c r="F71" s="162">
        <f>IF(M71=1,K69-K47-K67-K64, K69-K47-K57-K67-K64)</f>
        <v>0</v>
      </c>
      <c r="G71" s="30"/>
      <c r="H71" s="138"/>
      <c r="I71" s="16"/>
      <c r="J71" s="16"/>
      <c r="K71" s="158">
        <f>F71*Rates!B27</f>
        <v>0</v>
      </c>
      <c r="L71" s="29"/>
      <c r="M71" s="163">
        <f>'YR 1'!M71</f>
        <v>0</v>
      </c>
      <c r="P71" s="40"/>
    </row>
    <row r="72" spans="1:16" ht="12" customHeight="1" thickBot="1">
      <c r="B72" s="139" t="s">
        <v>113</v>
      </c>
      <c r="D72" s="66"/>
      <c r="E72" s="66"/>
      <c r="F72" s="70"/>
      <c r="G72" s="140"/>
      <c r="H72" s="34"/>
      <c r="J72" s="39"/>
      <c r="K72" s="158">
        <f>K71</f>
        <v>0</v>
      </c>
      <c r="L72" s="34"/>
    </row>
    <row r="73" spans="1:16" ht="12" customHeight="1" thickBot="1">
      <c r="A73" s="112" t="s">
        <v>114</v>
      </c>
      <c r="B73" s="113" t="s">
        <v>115</v>
      </c>
      <c r="C73" s="114"/>
      <c r="D73" s="115"/>
      <c r="E73" s="115"/>
      <c r="F73" s="115"/>
      <c r="G73" s="115"/>
      <c r="H73" s="114"/>
      <c r="I73" s="125"/>
      <c r="J73" s="114"/>
      <c r="K73" s="158">
        <f>K72+K69</f>
        <v>0</v>
      </c>
      <c r="L73" s="29"/>
      <c r="M73" s="29"/>
    </row>
    <row r="74" spans="1:16" ht="12" customHeight="1" thickBot="1">
      <c r="A74" s="112" t="s">
        <v>116</v>
      </c>
      <c r="B74" s="114" t="s">
        <v>117</v>
      </c>
      <c r="C74" s="114"/>
      <c r="D74" s="115"/>
      <c r="E74" s="115"/>
      <c r="F74" s="115"/>
      <c r="G74" s="115"/>
      <c r="H74" s="114"/>
      <c r="I74" s="125"/>
      <c r="J74" s="114"/>
      <c r="K74" s="64"/>
      <c r="L74" s="34"/>
      <c r="M74" s="34"/>
    </row>
    <row r="75" spans="1:16" ht="12" customHeight="1" thickBot="1">
      <c r="A75" s="112" t="s">
        <v>118</v>
      </c>
      <c r="B75" s="113" t="s">
        <v>119</v>
      </c>
      <c r="C75" s="114"/>
      <c r="D75" s="115"/>
      <c r="E75" s="115"/>
      <c r="F75" s="115"/>
      <c r="G75" s="115"/>
      <c r="H75" s="114"/>
      <c r="I75" s="125"/>
      <c r="J75" s="114"/>
      <c r="K75" s="158">
        <f>K73-K74</f>
        <v>0</v>
      </c>
      <c r="L75" s="34"/>
      <c r="M75" s="34"/>
    </row>
    <row r="76" spans="1:16" ht="12" hidden="1" customHeight="1">
      <c r="A76" s="39"/>
      <c r="K76" s="39"/>
    </row>
    <row r="77" spans="1:16" ht="12" hidden="1" customHeight="1">
      <c r="A77" s="39"/>
      <c r="K77" s="39"/>
    </row>
    <row r="78" spans="1:16" ht="12" customHeight="1">
      <c r="A78" s="39"/>
      <c r="G78" s="142"/>
      <c r="H78" s="142"/>
      <c r="I78" s="142"/>
      <c r="J78" s="143" t="s">
        <v>162</v>
      </c>
      <c r="K78" s="144">
        <f>SUM(K69-P63)</f>
        <v>0</v>
      </c>
    </row>
    <row r="79" spans="1:16" ht="12" customHeight="1">
      <c r="A79" s="39"/>
      <c r="J79" s="124" t="s">
        <v>158</v>
      </c>
      <c r="K79" s="39"/>
    </row>
    <row r="80" spans="1:16" ht="12" customHeight="1">
      <c r="A80" s="39"/>
      <c r="K80" s="39"/>
    </row>
    <row r="81" spans="1:15" ht="12" customHeight="1">
      <c r="A81" s="39"/>
      <c r="K81" s="39"/>
    </row>
    <row r="82" spans="1:15" ht="12" customHeight="1">
      <c r="A82" s="39"/>
      <c r="K82" s="39"/>
    </row>
    <row r="83" spans="1:15" ht="12" customHeight="1">
      <c r="A83" s="39"/>
      <c r="K83" s="39"/>
    </row>
    <row r="84" spans="1:15" ht="12" customHeight="1">
      <c r="A84" s="39"/>
      <c r="K84" s="39"/>
      <c r="O84" s="39"/>
    </row>
    <row r="85" spans="1:15" ht="12" customHeight="1">
      <c r="A85" s="39"/>
      <c r="K85" s="39"/>
    </row>
    <row r="86" spans="1:15" ht="12" customHeight="1">
      <c r="A86" s="39"/>
      <c r="K86" s="39"/>
    </row>
    <row r="87" spans="1:15" ht="12" customHeight="1">
      <c r="A87" s="39"/>
      <c r="K87" s="39"/>
    </row>
    <row r="88" spans="1:15" ht="12" customHeight="1">
      <c r="A88" s="39"/>
      <c r="K88" s="39"/>
    </row>
    <row r="89" spans="1:15" ht="12" customHeight="1">
      <c r="A89" s="39"/>
      <c r="K89" s="39"/>
    </row>
    <row r="90" spans="1:15" ht="12" customHeight="1">
      <c r="A90" s="39"/>
      <c r="K90" s="39"/>
    </row>
    <row r="91" spans="1:15" ht="12" customHeight="1">
      <c r="A91" s="39"/>
      <c r="K91" s="39"/>
    </row>
    <row r="92" spans="1:15" ht="12" customHeight="1">
      <c r="A92" s="39"/>
      <c r="K92" s="39"/>
    </row>
    <row r="93" spans="1:15" ht="12" customHeight="1">
      <c r="A93" s="39"/>
      <c r="K93" s="39"/>
    </row>
    <row r="94" spans="1:15" ht="12" customHeight="1">
      <c r="A94" s="39"/>
      <c r="K94" s="39"/>
    </row>
    <row r="95" spans="1:15" ht="12" customHeight="1">
      <c r="A95" s="39"/>
      <c r="K95" s="39"/>
      <c r="O95" s="39"/>
    </row>
    <row r="96" spans="1:15" ht="12" customHeight="1">
      <c r="A96" s="39"/>
      <c r="K96" s="39"/>
      <c r="O96" s="39"/>
    </row>
    <row r="97" spans="1:15" ht="12" customHeight="1">
      <c r="A97" s="39"/>
      <c r="K97" s="39"/>
      <c r="O97" s="39"/>
    </row>
    <row r="98" spans="1:15" ht="12" customHeight="1">
      <c r="A98" s="39"/>
      <c r="K98" s="39"/>
      <c r="O98" s="39"/>
    </row>
    <row r="99" spans="1:15" ht="12" customHeight="1">
      <c r="A99" s="39"/>
      <c r="K99" s="39"/>
      <c r="O99" s="39"/>
    </row>
    <row r="100" spans="1:15" ht="12" customHeight="1">
      <c r="A100" s="39"/>
      <c r="K100" s="39"/>
      <c r="O100" s="39"/>
    </row>
    <row r="101" spans="1:15" ht="12" customHeight="1">
      <c r="A101" s="39"/>
      <c r="K101" s="39"/>
      <c r="O101" s="39"/>
    </row>
    <row r="102" spans="1:15" ht="12" customHeight="1">
      <c r="A102" s="39"/>
      <c r="K102" s="39"/>
      <c r="O102" s="39"/>
    </row>
    <row r="103" spans="1:15" ht="12" customHeight="1">
      <c r="A103" s="39"/>
      <c r="K103" s="39"/>
      <c r="O103" s="39"/>
    </row>
    <row r="104" spans="1:15" ht="12" customHeight="1">
      <c r="A104" s="39"/>
      <c r="K104" s="39"/>
      <c r="O104" s="39"/>
    </row>
    <row r="105" spans="1:15" ht="12" customHeight="1">
      <c r="A105" s="39"/>
      <c r="K105" s="39"/>
      <c r="O105" s="39"/>
    </row>
    <row r="106" spans="1:15" ht="12" customHeight="1">
      <c r="A106" s="39"/>
      <c r="K106" s="39"/>
      <c r="O106" s="39"/>
    </row>
    <row r="107" spans="1:15" ht="12" customHeight="1">
      <c r="A107" s="39"/>
      <c r="K107" s="39"/>
      <c r="O107" s="39"/>
    </row>
    <row r="108" spans="1:15" ht="12" customHeight="1">
      <c r="A108" s="39"/>
      <c r="K108" s="39"/>
      <c r="O108" s="39"/>
    </row>
    <row r="109" spans="1:15" ht="12" customHeight="1">
      <c r="A109" s="39"/>
      <c r="K109" s="39"/>
      <c r="O109" s="39"/>
    </row>
    <row r="110" spans="1:15" ht="12" customHeight="1">
      <c r="A110" s="39"/>
      <c r="K110" s="39"/>
      <c r="O110" s="39"/>
    </row>
    <row r="111" spans="1:15" ht="12" customHeight="1">
      <c r="A111" s="39"/>
      <c r="K111" s="39"/>
    </row>
    <row r="112" spans="1:15" ht="12" customHeight="1">
      <c r="A112" s="39"/>
      <c r="K112" s="39"/>
    </row>
    <row r="113" spans="1:11" ht="12" customHeight="1">
      <c r="A113" s="39"/>
      <c r="K113" s="39"/>
    </row>
    <row r="114" spans="1:11" ht="12" customHeight="1">
      <c r="A114" s="39"/>
      <c r="K114" s="39"/>
    </row>
    <row r="115" spans="1:11" ht="12" customHeight="1">
      <c r="A115" s="39"/>
      <c r="K115" s="39"/>
    </row>
    <row r="116" spans="1:11" ht="12" customHeight="1">
      <c r="A116" s="39"/>
      <c r="K116" s="39"/>
    </row>
    <row r="117" spans="1:11" ht="12" customHeight="1">
      <c r="A117" s="39"/>
      <c r="K117" s="39"/>
    </row>
    <row r="118" spans="1:11" ht="12" customHeight="1">
      <c r="A118" s="39"/>
      <c r="K118" s="39"/>
    </row>
    <row r="119" spans="1:11" ht="12" customHeight="1">
      <c r="A119" s="39"/>
      <c r="K119" s="39"/>
    </row>
    <row r="120" spans="1:11" ht="12" customHeight="1">
      <c r="A120" s="39"/>
      <c r="K120" s="39"/>
    </row>
    <row r="121" spans="1:11" ht="12" customHeight="1">
      <c r="A121" s="39"/>
      <c r="K121" s="39"/>
    </row>
    <row r="122" spans="1:11" ht="12" customHeight="1">
      <c r="A122" s="39"/>
      <c r="K122" s="39"/>
    </row>
    <row r="123" spans="1:11" ht="12" customHeight="1">
      <c r="A123" s="39"/>
      <c r="K123" s="39"/>
    </row>
    <row r="124" spans="1:11" ht="12" customHeight="1">
      <c r="A124" s="39"/>
      <c r="K124" s="39"/>
    </row>
    <row r="125" spans="1:11" ht="12" customHeight="1">
      <c r="A125" s="39"/>
      <c r="K125" s="39"/>
    </row>
    <row r="126" spans="1:11" ht="12" customHeight="1">
      <c r="A126" s="39"/>
      <c r="K126" s="39"/>
    </row>
    <row r="127" spans="1:11" ht="12" customHeight="1">
      <c r="A127" s="39"/>
      <c r="K127" s="39"/>
    </row>
    <row r="128" spans="1:11" ht="12" customHeight="1">
      <c r="A128" s="39"/>
      <c r="K128" s="39"/>
    </row>
    <row r="129" spans="4:15" s="39" customFormat="1" ht="12" customHeight="1">
      <c r="D129" s="51"/>
      <c r="E129" s="51"/>
      <c r="F129" s="51"/>
      <c r="J129" s="34"/>
      <c r="O129" s="38"/>
    </row>
    <row r="130" spans="4:15" s="39" customFormat="1" ht="12" customHeight="1">
      <c r="D130" s="51"/>
      <c r="E130" s="51"/>
      <c r="F130" s="51"/>
      <c r="J130" s="34"/>
      <c r="O130" s="38"/>
    </row>
    <row r="131" spans="4:15" s="39" customFormat="1" ht="12" customHeight="1">
      <c r="D131" s="51"/>
      <c r="E131" s="51"/>
      <c r="F131" s="51"/>
      <c r="J131" s="34"/>
      <c r="O131" s="38"/>
    </row>
    <row r="132" spans="4:15" s="39" customFormat="1" ht="12" customHeight="1">
      <c r="D132" s="51"/>
      <c r="E132" s="51"/>
      <c r="F132" s="51"/>
      <c r="J132" s="34"/>
      <c r="O132" s="38"/>
    </row>
    <row r="133" spans="4:15" s="39" customFormat="1" ht="12" customHeight="1">
      <c r="D133" s="51"/>
      <c r="E133" s="51"/>
      <c r="F133" s="51"/>
      <c r="J133" s="34"/>
      <c r="O133" s="38"/>
    </row>
    <row r="134" spans="4:15" s="39" customFormat="1" ht="12" customHeight="1">
      <c r="D134" s="51"/>
      <c r="E134" s="51"/>
      <c r="F134" s="51"/>
      <c r="J134" s="34"/>
      <c r="O134" s="38"/>
    </row>
    <row r="135" spans="4:15" s="39" customFormat="1" ht="12" customHeight="1">
      <c r="D135" s="51"/>
      <c r="E135" s="51"/>
      <c r="F135" s="51"/>
      <c r="J135" s="34"/>
      <c r="O135" s="38"/>
    </row>
    <row r="136" spans="4:15" s="39" customFormat="1" ht="12" customHeight="1">
      <c r="D136" s="51"/>
      <c r="E136" s="51"/>
      <c r="F136" s="51"/>
      <c r="J136" s="34"/>
      <c r="O136" s="38"/>
    </row>
    <row r="137" spans="4:15" s="39" customFormat="1" ht="12" customHeight="1">
      <c r="D137" s="51"/>
      <c r="E137" s="51"/>
      <c r="F137" s="51"/>
      <c r="J137" s="34"/>
      <c r="O137" s="38"/>
    </row>
    <row r="138" spans="4:15" s="39" customFormat="1" ht="12" customHeight="1">
      <c r="D138" s="51"/>
      <c r="E138" s="51"/>
      <c r="F138" s="51"/>
      <c r="J138" s="34"/>
      <c r="O138" s="38"/>
    </row>
    <row r="139" spans="4:15" s="39" customFormat="1" ht="12" customHeight="1">
      <c r="D139" s="51"/>
      <c r="E139" s="51"/>
      <c r="F139" s="51"/>
      <c r="J139" s="34"/>
      <c r="O139" s="38"/>
    </row>
    <row r="140" spans="4:15" s="39" customFormat="1" ht="12" customHeight="1">
      <c r="D140" s="51"/>
      <c r="E140" s="51"/>
      <c r="F140" s="51"/>
      <c r="J140" s="34"/>
      <c r="O140" s="38"/>
    </row>
    <row r="141" spans="4:15" s="39" customFormat="1" ht="12" customHeight="1">
      <c r="D141" s="51"/>
      <c r="E141" s="51"/>
      <c r="F141" s="51"/>
      <c r="J141" s="34"/>
      <c r="O141" s="38"/>
    </row>
    <row r="142" spans="4:15" s="39" customFormat="1" ht="12" customHeight="1">
      <c r="D142" s="51"/>
      <c r="E142" s="51"/>
      <c r="F142" s="51"/>
      <c r="J142" s="34"/>
      <c r="O142" s="38"/>
    </row>
    <row r="143" spans="4:15" s="39" customFormat="1" ht="12" customHeight="1">
      <c r="D143" s="51"/>
      <c r="E143" s="51"/>
      <c r="F143" s="51"/>
      <c r="J143" s="34"/>
      <c r="O143" s="38"/>
    </row>
    <row r="144" spans="4:15" s="39" customFormat="1" ht="12" customHeight="1">
      <c r="D144" s="51"/>
      <c r="E144" s="51"/>
      <c r="F144" s="51"/>
      <c r="J144" s="34"/>
      <c r="O144" s="38"/>
    </row>
    <row r="145" spans="4:15" s="39" customFormat="1" ht="12" customHeight="1">
      <c r="D145" s="51"/>
      <c r="E145" s="51"/>
      <c r="F145" s="51"/>
      <c r="J145" s="34"/>
      <c r="O145" s="38"/>
    </row>
    <row r="146" spans="4:15" s="39" customFormat="1" ht="12" customHeight="1">
      <c r="D146" s="51"/>
      <c r="E146" s="51"/>
      <c r="F146" s="51"/>
      <c r="J146" s="34"/>
      <c r="O146" s="38"/>
    </row>
    <row r="147" spans="4:15" s="39" customFormat="1" ht="12" customHeight="1">
      <c r="D147" s="51"/>
      <c r="E147" s="51"/>
      <c r="F147" s="51"/>
      <c r="J147" s="34"/>
      <c r="O147" s="38"/>
    </row>
    <row r="148" spans="4:15" s="39" customFormat="1" ht="12" customHeight="1">
      <c r="D148" s="51"/>
      <c r="E148" s="51"/>
      <c r="F148" s="51"/>
      <c r="J148" s="34"/>
      <c r="O148" s="38"/>
    </row>
    <row r="149" spans="4:15" s="39" customFormat="1" ht="12" customHeight="1">
      <c r="D149" s="51"/>
      <c r="E149" s="51"/>
      <c r="F149" s="51"/>
      <c r="J149" s="34"/>
      <c r="O149" s="38"/>
    </row>
    <row r="150" spans="4:15" s="39" customFormat="1" ht="12" customHeight="1">
      <c r="D150" s="51"/>
      <c r="E150" s="51"/>
      <c r="F150" s="51"/>
      <c r="J150" s="34"/>
      <c r="O150" s="38"/>
    </row>
    <row r="151" spans="4:15" s="39" customFormat="1" ht="12" customHeight="1">
      <c r="D151" s="51"/>
      <c r="E151" s="51"/>
      <c r="F151" s="51"/>
      <c r="J151" s="34"/>
      <c r="O151" s="38"/>
    </row>
    <row r="152" spans="4:15" s="39" customFormat="1" ht="12" customHeight="1">
      <c r="D152" s="51"/>
      <c r="E152" s="51"/>
      <c r="F152" s="51"/>
      <c r="J152" s="34"/>
      <c r="O152" s="38"/>
    </row>
    <row r="153" spans="4:15" s="39" customFormat="1" ht="12" customHeight="1">
      <c r="D153" s="51"/>
      <c r="E153" s="51"/>
      <c r="F153" s="51"/>
      <c r="J153" s="34"/>
      <c r="O153" s="38"/>
    </row>
    <row r="154" spans="4:15" s="39" customFormat="1" ht="12" customHeight="1">
      <c r="D154" s="51"/>
      <c r="E154" s="51"/>
      <c r="F154" s="51"/>
      <c r="J154" s="34"/>
      <c r="O154" s="38"/>
    </row>
    <row r="155" spans="4:15" s="39" customFormat="1" ht="12" customHeight="1">
      <c r="D155" s="51"/>
      <c r="E155" s="51"/>
      <c r="F155" s="51"/>
      <c r="J155" s="34"/>
      <c r="O155" s="38"/>
    </row>
    <row r="156" spans="4:15" s="39" customFormat="1" ht="12" customHeight="1">
      <c r="D156" s="51"/>
      <c r="E156" s="51"/>
      <c r="F156" s="51"/>
      <c r="J156" s="34"/>
      <c r="O156" s="38"/>
    </row>
    <row r="157" spans="4:15" s="39" customFormat="1" ht="12" customHeight="1">
      <c r="D157" s="51"/>
      <c r="E157" s="51"/>
      <c r="F157" s="51"/>
      <c r="J157" s="34"/>
      <c r="O157" s="38"/>
    </row>
    <row r="158" spans="4:15" s="39" customFormat="1" ht="12" customHeight="1">
      <c r="D158" s="51"/>
      <c r="E158" s="51"/>
      <c r="F158" s="51"/>
      <c r="J158" s="34"/>
      <c r="O158" s="38"/>
    </row>
    <row r="159" spans="4:15" s="39" customFormat="1" ht="12" customHeight="1">
      <c r="D159" s="51"/>
      <c r="E159" s="51"/>
      <c r="F159" s="51"/>
      <c r="J159" s="34"/>
      <c r="O159" s="38"/>
    </row>
    <row r="160" spans="4:15" s="39" customFormat="1" ht="12" customHeight="1">
      <c r="D160" s="51"/>
      <c r="E160" s="51"/>
      <c r="F160" s="51"/>
      <c r="J160" s="34"/>
      <c r="O160" s="38"/>
    </row>
    <row r="161" spans="4:15" s="39" customFormat="1" ht="12" customHeight="1">
      <c r="D161" s="51"/>
      <c r="E161" s="51"/>
      <c r="F161" s="51"/>
      <c r="J161" s="34"/>
      <c r="O161" s="38"/>
    </row>
    <row r="162" spans="4:15" s="39" customFormat="1" ht="12" customHeight="1">
      <c r="D162" s="51"/>
      <c r="E162" s="51"/>
      <c r="F162" s="51"/>
      <c r="J162" s="34"/>
      <c r="O162" s="38"/>
    </row>
    <row r="163" spans="4:15" s="39" customFormat="1" ht="12" customHeight="1">
      <c r="D163" s="51"/>
      <c r="E163" s="51"/>
      <c r="F163" s="51"/>
      <c r="J163" s="34"/>
      <c r="O163" s="38"/>
    </row>
    <row r="164" spans="4:15" s="39" customFormat="1" ht="12" customHeight="1">
      <c r="D164" s="51"/>
      <c r="E164" s="51"/>
      <c r="F164" s="51"/>
      <c r="J164" s="34"/>
      <c r="O164" s="38"/>
    </row>
    <row r="165" spans="4:15" s="39" customFormat="1" ht="12" customHeight="1">
      <c r="D165" s="51"/>
      <c r="E165" s="51"/>
      <c r="F165" s="51"/>
      <c r="J165" s="34"/>
      <c r="O165" s="38"/>
    </row>
    <row r="166" spans="4:15" s="39" customFormat="1" ht="12" customHeight="1">
      <c r="D166" s="51"/>
      <c r="E166" s="51"/>
      <c r="F166" s="51"/>
      <c r="J166" s="34"/>
      <c r="O166" s="38"/>
    </row>
    <row r="167" spans="4:15" s="39" customFormat="1" ht="12" customHeight="1">
      <c r="D167" s="51"/>
      <c r="E167" s="51"/>
      <c r="F167" s="51"/>
      <c r="J167" s="34"/>
      <c r="O167" s="38"/>
    </row>
    <row r="168" spans="4:15" s="39" customFormat="1" ht="12" customHeight="1">
      <c r="D168" s="51"/>
      <c r="E168" s="51"/>
      <c r="F168" s="51"/>
      <c r="J168" s="34"/>
      <c r="O168" s="38"/>
    </row>
    <row r="169" spans="4:15" s="39" customFormat="1" ht="12" customHeight="1">
      <c r="D169" s="51"/>
      <c r="E169" s="51"/>
      <c r="F169" s="51"/>
      <c r="J169" s="34"/>
      <c r="O169" s="38"/>
    </row>
    <row r="170" spans="4:15" s="39" customFormat="1" ht="12" customHeight="1">
      <c r="D170" s="51"/>
      <c r="E170" s="51"/>
      <c r="F170" s="51"/>
      <c r="J170" s="34"/>
      <c r="O170" s="38"/>
    </row>
    <row r="171" spans="4:15" s="39" customFormat="1" ht="12" customHeight="1">
      <c r="D171" s="51"/>
      <c r="E171" s="51"/>
      <c r="F171" s="51"/>
      <c r="J171" s="34"/>
      <c r="O171" s="38"/>
    </row>
    <row r="172" spans="4:15" s="39" customFormat="1" ht="12" customHeight="1">
      <c r="D172" s="51"/>
      <c r="E172" s="51"/>
      <c r="F172" s="51"/>
      <c r="J172" s="34"/>
      <c r="O172" s="38"/>
    </row>
    <row r="173" spans="4:15" s="39" customFormat="1" ht="12" customHeight="1">
      <c r="D173" s="51"/>
      <c r="E173" s="51"/>
      <c r="F173" s="51"/>
      <c r="J173" s="34"/>
      <c r="O173" s="38"/>
    </row>
    <row r="174" spans="4:15" s="39" customFormat="1" ht="12" customHeight="1">
      <c r="D174" s="51"/>
      <c r="E174" s="51"/>
      <c r="F174" s="51"/>
      <c r="J174" s="34"/>
      <c r="O174" s="38"/>
    </row>
    <row r="175" spans="4:15" s="39" customFormat="1" ht="12" customHeight="1">
      <c r="D175" s="51"/>
      <c r="E175" s="51"/>
      <c r="F175" s="51"/>
      <c r="J175" s="34"/>
      <c r="O175" s="38"/>
    </row>
    <row r="176" spans="4:15" s="39" customFormat="1" ht="12" customHeight="1">
      <c r="D176" s="51"/>
      <c r="E176" s="51"/>
      <c r="F176" s="51"/>
      <c r="J176" s="34"/>
      <c r="O176" s="38"/>
    </row>
    <row r="177" spans="4:15" s="39" customFormat="1" ht="12" customHeight="1">
      <c r="D177" s="51"/>
      <c r="E177" s="51"/>
      <c r="F177" s="51"/>
      <c r="J177" s="34"/>
      <c r="O177" s="38"/>
    </row>
    <row r="178" spans="4:15" s="39" customFormat="1" ht="12" customHeight="1">
      <c r="D178" s="51"/>
      <c r="E178" s="51"/>
      <c r="F178" s="51"/>
      <c r="J178" s="34"/>
      <c r="O178" s="38"/>
    </row>
    <row r="179" spans="4:15" s="39" customFormat="1" ht="12" customHeight="1">
      <c r="D179" s="51"/>
      <c r="E179" s="51"/>
      <c r="F179" s="51"/>
      <c r="J179" s="34"/>
      <c r="O179" s="38"/>
    </row>
    <row r="180" spans="4:15" s="39" customFormat="1" ht="12" customHeight="1">
      <c r="D180" s="51"/>
      <c r="E180" s="51"/>
      <c r="F180" s="51"/>
      <c r="J180" s="34"/>
      <c r="O180" s="38"/>
    </row>
    <row r="181" spans="4:15" s="39" customFormat="1" ht="12" customHeight="1">
      <c r="D181" s="51"/>
      <c r="E181" s="51"/>
      <c r="F181" s="51"/>
      <c r="J181" s="34"/>
      <c r="O181" s="38"/>
    </row>
    <row r="182" spans="4:15" s="39" customFormat="1" ht="12" customHeight="1">
      <c r="D182" s="51"/>
      <c r="E182" s="51"/>
      <c r="F182" s="51"/>
      <c r="J182" s="34"/>
      <c r="O182" s="38"/>
    </row>
    <row r="183" spans="4:15" s="39" customFormat="1" ht="12" customHeight="1">
      <c r="D183" s="51"/>
      <c r="E183" s="51"/>
      <c r="F183" s="51"/>
      <c r="J183" s="34"/>
      <c r="O183" s="38"/>
    </row>
    <row r="184" spans="4:15" s="39" customFormat="1" ht="12" customHeight="1">
      <c r="D184" s="51"/>
      <c r="E184" s="51"/>
      <c r="F184" s="51"/>
      <c r="J184" s="34"/>
      <c r="O184" s="38"/>
    </row>
    <row r="185" spans="4:15" s="39" customFormat="1" ht="12" customHeight="1">
      <c r="D185" s="51"/>
      <c r="E185" s="51"/>
      <c r="F185" s="51"/>
      <c r="J185" s="34"/>
      <c r="O185" s="38"/>
    </row>
    <row r="186" spans="4:15" s="39" customFormat="1" ht="12" customHeight="1">
      <c r="D186" s="51"/>
      <c r="E186" s="51"/>
      <c r="F186" s="51"/>
      <c r="J186" s="34"/>
      <c r="O186" s="38"/>
    </row>
    <row r="187" spans="4:15" s="39" customFormat="1" ht="12" customHeight="1">
      <c r="D187" s="51"/>
      <c r="E187" s="51"/>
      <c r="F187" s="51"/>
      <c r="J187" s="34"/>
      <c r="O187" s="38"/>
    </row>
    <row r="188" spans="4:15" s="39" customFormat="1" ht="12" customHeight="1">
      <c r="D188" s="51"/>
      <c r="E188" s="51"/>
      <c r="F188" s="51"/>
      <c r="J188" s="34"/>
      <c r="O188" s="38"/>
    </row>
    <row r="189" spans="4:15" s="39" customFormat="1" ht="12" customHeight="1">
      <c r="D189" s="51"/>
      <c r="E189" s="51"/>
      <c r="F189" s="51"/>
      <c r="J189" s="34"/>
      <c r="O189" s="38"/>
    </row>
    <row r="190" spans="4:15" s="39" customFormat="1" ht="12" customHeight="1">
      <c r="D190" s="51"/>
      <c r="E190" s="51"/>
      <c r="F190" s="51"/>
      <c r="J190" s="34"/>
      <c r="O190" s="38"/>
    </row>
    <row r="191" spans="4:15" s="39" customFormat="1" ht="12" customHeight="1">
      <c r="D191" s="51"/>
      <c r="E191" s="51"/>
      <c r="F191" s="51"/>
      <c r="J191" s="34"/>
      <c r="O191" s="38"/>
    </row>
    <row r="192" spans="4:15" s="39" customFormat="1" ht="12" customHeight="1">
      <c r="D192" s="51"/>
      <c r="E192" s="51"/>
      <c r="F192" s="51"/>
      <c r="J192" s="34"/>
      <c r="O192" s="38"/>
    </row>
    <row r="193" spans="4:15" s="39" customFormat="1" ht="12" customHeight="1">
      <c r="D193" s="51"/>
      <c r="E193" s="51"/>
      <c r="F193" s="51"/>
      <c r="J193" s="34"/>
      <c r="O193" s="38"/>
    </row>
    <row r="194" spans="4:15" s="39" customFormat="1" ht="12" customHeight="1">
      <c r="D194" s="51"/>
      <c r="E194" s="51"/>
      <c r="F194" s="51"/>
      <c r="J194" s="34"/>
      <c r="O194" s="38"/>
    </row>
    <row r="195" spans="4:15" s="39" customFormat="1" ht="12" customHeight="1">
      <c r="D195" s="51"/>
      <c r="E195" s="51"/>
      <c r="F195" s="51"/>
      <c r="J195" s="34"/>
      <c r="O195" s="38"/>
    </row>
    <row r="196" spans="4:15" s="39" customFormat="1" ht="12" customHeight="1">
      <c r="D196" s="51"/>
      <c r="E196" s="51"/>
      <c r="F196" s="51"/>
      <c r="J196" s="34"/>
      <c r="O196" s="38"/>
    </row>
    <row r="197" spans="4:15" s="39" customFormat="1" ht="12" customHeight="1">
      <c r="D197" s="51"/>
      <c r="E197" s="51"/>
      <c r="F197" s="51"/>
      <c r="J197" s="34"/>
      <c r="O197" s="38"/>
    </row>
    <row r="198" spans="4:15" s="39" customFormat="1" ht="12" customHeight="1">
      <c r="D198" s="51"/>
      <c r="E198" s="51"/>
      <c r="F198" s="51"/>
      <c r="J198" s="34"/>
      <c r="O198" s="38"/>
    </row>
    <row r="199" spans="4:15" s="39" customFormat="1" ht="12" customHeight="1">
      <c r="D199" s="51"/>
      <c r="E199" s="51"/>
      <c r="F199" s="51"/>
      <c r="J199" s="34"/>
      <c r="O199" s="38"/>
    </row>
    <row r="200" spans="4:15" s="39" customFormat="1" ht="12" customHeight="1">
      <c r="D200" s="51"/>
      <c r="E200" s="51"/>
      <c r="F200" s="51"/>
      <c r="J200" s="34"/>
      <c r="O200" s="38"/>
    </row>
    <row r="201" spans="4:15" s="39" customFormat="1" ht="12" customHeight="1">
      <c r="D201" s="51"/>
      <c r="E201" s="51"/>
      <c r="F201" s="51"/>
      <c r="J201" s="34"/>
      <c r="O201" s="38"/>
    </row>
    <row r="202" spans="4:15" s="39" customFormat="1" ht="12" customHeight="1">
      <c r="D202" s="51"/>
      <c r="E202" s="51"/>
      <c r="F202" s="51"/>
      <c r="J202" s="34"/>
      <c r="O202" s="38"/>
    </row>
    <row r="203" spans="4:15" s="39" customFormat="1" ht="12" customHeight="1">
      <c r="D203" s="51"/>
      <c r="E203" s="51"/>
      <c r="F203" s="51"/>
      <c r="J203" s="34"/>
      <c r="O203" s="38"/>
    </row>
    <row r="204" spans="4:15" s="39" customFormat="1" ht="12" customHeight="1">
      <c r="D204" s="51"/>
      <c r="E204" s="51"/>
      <c r="F204" s="51"/>
      <c r="J204" s="34"/>
      <c r="O204" s="38"/>
    </row>
    <row r="205" spans="4:15" s="39" customFormat="1" ht="12" customHeight="1">
      <c r="D205" s="51"/>
      <c r="E205" s="51"/>
      <c r="F205" s="51"/>
      <c r="J205" s="34"/>
      <c r="O205" s="38"/>
    </row>
    <row r="206" spans="4:15" s="39" customFormat="1" ht="12" customHeight="1">
      <c r="D206" s="51"/>
      <c r="E206" s="51"/>
      <c r="F206" s="51"/>
      <c r="J206" s="34"/>
      <c r="O206" s="38"/>
    </row>
    <row r="207" spans="4:15" s="39" customFormat="1" ht="12" customHeight="1">
      <c r="D207" s="51"/>
      <c r="E207" s="51"/>
      <c r="F207" s="51"/>
      <c r="J207" s="34"/>
      <c r="O207" s="38"/>
    </row>
    <row r="208" spans="4:15" s="39" customFormat="1" ht="12" customHeight="1">
      <c r="D208" s="51"/>
      <c r="E208" s="51"/>
      <c r="F208" s="51"/>
      <c r="J208" s="34"/>
      <c r="O208" s="38"/>
    </row>
    <row r="209" spans="4:15" s="39" customFormat="1" ht="12" customHeight="1">
      <c r="D209" s="51"/>
      <c r="E209" s="51"/>
      <c r="F209" s="51"/>
      <c r="J209" s="34"/>
      <c r="O209" s="38"/>
    </row>
    <row r="210" spans="4:15" s="39" customFormat="1" ht="12" customHeight="1">
      <c r="D210" s="51"/>
      <c r="E210" s="51"/>
      <c r="F210" s="51"/>
      <c r="J210" s="34"/>
      <c r="O210" s="38"/>
    </row>
    <row r="211" spans="4:15" s="39" customFormat="1" ht="12" customHeight="1">
      <c r="D211" s="51"/>
      <c r="E211" s="51"/>
      <c r="F211" s="51"/>
      <c r="J211" s="34"/>
      <c r="O211" s="38"/>
    </row>
    <row r="212" spans="4:15" s="39" customFormat="1" ht="12" customHeight="1">
      <c r="D212" s="51"/>
      <c r="E212" s="51"/>
      <c r="F212" s="51"/>
      <c r="J212" s="34"/>
      <c r="O212" s="38"/>
    </row>
    <row r="213" spans="4:15" s="39" customFormat="1" ht="12" customHeight="1">
      <c r="D213" s="51"/>
      <c r="E213" s="51"/>
      <c r="F213" s="51"/>
      <c r="J213" s="34"/>
      <c r="O213" s="38"/>
    </row>
    <row r="214" spans="4:15" s="39" customFormat="1" ht="12" customHeight="1">
      <c r="D214" s="51"/>
      <c r="E214" s="51"/>
      <c r="F214" s="51"/>
      <c r="J214" s="34"/>
      <c r="O214" s="38"/>
    </row>
    <row r="215" spans="4:15" s="39" customFormat="1" ht="12" customHeight="1">
      <c r="D215" s="51"/>
      <c r="E215" s="51"/>
      <c r="F215" s="51"/>
      <c r="J215" s="34"/>
      <c r="O215" s="38"/>
    </row>
    <row r="216" spans="4:15" s="39" customFormat="1" ht="12" customHeight="1">
      <c r="D216" s="51"/>
      <c r="E216" s="51"/>
      <c r="F216" s="51"/>
      <c r="J216" s="34"/>
      <c r="O216" s="38"/>
    </row>
    <row r="217" spans="4:15" s="39" customFormat="1" ht="12" customHeight="1">
      <c r="D217" s="51"/>
      <c r="E217" s="51"/>
      <c r="F217" s="51"/>
      <c r="J217" s="34"/>
      <c r="O217" s="38"/>
    </row>
    <row r="218" spans="4:15" s="39" customFormat="1" ht="12" customHeight="1">
      <c r="D218" s="51"/>
      <c r="E218" s="51"/>
      <c r="F218" s="51"/>
      <c r="J218" s="34"/>
      <c r="O218" s="38"/>
    </row>
    <row r="219" spans="4:15" s="39" customFormat="1" ht="12" customHeight="1">
      <c r="D219" s="51"/>
      <c r="E219" s="51"/>
      <c r="F219" s="51"/>
      <c r="J219" s="34"/>
      <c r="O219" s="38"/>
    </row>
    <row r="220" spans="4:15" s="39" customFormat="1" ht="12" customHeight="1">
      <c r="D220" s="51"/>
      <c r="E220" s="51"/>
      <c r="F220" s="51"/>
      <c r="J220" s="34"/>
      <c r="O220" s="38"/>
    </row>
    <row r="221" spans="4:15" s="39" customFormat="1" ht="12" customHeight="1">
      <c r="D221" s="51"/>
      <c r="E221" s="51"/>
      <c r="F221" s="51"/>
      <c r="J221" s="34"/>
      <c r="O221" s="38"/>
    </row>
    <row r="222" spans="4:15" s="39" customFormat="1" ht="12" customHeight="1">
      <c r="D222" s="51"/>
      <c r="E222" s="51"/>
      <c r="F222" s="51"/>
      <c r="J222" s="34"/>
      <c r="O222" s="38"/>
    </row>
    <row r="223" spans="4:15" s="39" customFormat="1" ht="12" customHeight="1">
      <c r="D223" s="51"/>
      <c r="E223" s="51"/>
      <c r="F223" s="51"/>
      <c r="J223" s="34"/>
      <c r="O223" s="38"/>
    </row>
    <row r="224" spans="4:15" s="39" customFormat="1" ht="12" customHeight="1">
      <c r="D224" s="51"/>
      <c r="E224" s="51"/>
      <c r="F224" s="51"/>
      <c r="J224" s="34"/>
      <c r="O224" s="38"/>
    </row>
    <row r="225" spans="4:15" s="39" customFormat="1" ht="12" customHeight="1">
      <c r="D225" s="51"/>
      <c r="E225" s="51"/>
      <c r="F225" s="51"/>
      <c r="J225" s="34"/>
      <c r="O225" s="38"/>
    </row>
    <row r="226" spans="4:15" s="39" customFormat="1" ht="12" customHeight="1">
      <c r="D226" s="51"/>
      <c r="E226" s="51"/>
      <c r="F226" s="51"/>
      <c r="J226" s="34"/>
      <c r="O226" s="38"/>
    </row>
    <row r="227" spans="4:15" s="39" customFormat="1" ht="12" customHeight="1">
      <c r="D227" s="51"/>
      <c r="E227" s="51"/>
      <c r="F227" s="51"/>
      <c r="J227" s="34"/>
      <c r="O227" s="38"/>
    </row>
    <row r="228" spans="4:15" s="39" customFormat="1" ht="12" customHeight="1">
      <c r="D228" s="51"/>
      <c r="E228" s="51"/>
      <c r="F228" s="51"/>
      <c r="J228" s="34"/>
      <c r="O228" s="38"/>
    </row>
    <row r="229" spans="4:15" s="39" customFormat="1" ht="12" customHeight="1">
      <c r="D229" s="51"/>
      <c r="E229" s="51"/>
      <c r="F229" s="51"/>
      <c r="J229" s="34"/>
      <c r="O229" s="38"/>
    </row>
    <row r="230" spans="4:15" s="39" customFormat="1" ht="12" customHeight="1">
      <c r="D230" s="51"/>
      <c r="E230" s="51"/>
      <c r="F230" s="51"/>
      <c r="J230" s="34"/>
      <c r="O230" s="38"/>
    </row>
    <row r="231" spans="4:15" s="39" customFormat="1" ht="12" customHeight="1">
      <c r="D231" s="51"/>
      <c r="E231" s="51"/>
      <c r="F231" s="51"/>
      <c r="J231" s="34"/>
      <c r="O231" s="38"/>
    </row>
    <row r="232" spans="4:15" s="39" customFormat="1" ht="12" customHeight="1">
      <c r="D232" s="51"/>
      <c r="E232" s="51"/>
      <c r="F232" s="51"/>
      <c r="J232" s="34"/>
      <c r="O232" s="38"/>
    </row>
    <row r="233" spans="4:15" s="39" customFormat="1" ht="12" customHeight="1">
      <c r="D233" s="51"/>
      <c r="E233" s="51"/>
      <c r="F233" s="51"/>
      <c r="J233" s="34"/>
      <c r="O233" s="38"/>
    </row>
    <row r="234" spans="4:15" s="39" customFormat="1" ht="12" customHeight="1">
      <c r="D234" s="51"/>
      <c r="E234" s="51"/>
      <c r="F234" s="51"/>
      <c r="J234" s="34"/>
      <c r="O234" s="38"/>
    </row>
    <row r="235" spans="4:15" s="39" customFormat="1" ht="12" customHeight="1">
      <c r="D235" s="51"/>
      <c r="E235" s="51"/>
      <c r="F235" s="51"/>
      <c r="J235" s="34"/>
      <c r="O235" s="38"/>
    </row>
    <row r="236" spans="4:15" s="39" customFormat="1" ht="12" customHeight="1">
      <c r="D236" s="51"/>
      <c r="E236" s="51"/>
      <c r="F236" s="51"/>
      <c r="J236" s="34"/>
      <c r="O236" s="38"/>
    </row>
    <row r="237" spans="4:15" s="39" customFormat="1" ht="12" customHeight="1">
      <c r="D237" s="51"/>
      <c r="E237" s="51"/>
      <c r="F237" s="51"/>
      <c r="J237" s="34"/>
      <c r="O237" s="38"/>
    </row>
    <row r="238" spans="4:15" s="39" customFormat="1" ht="12" customHeight="1">
      <c r="D238" s="51"/>
      <c r="E238" s="51"/>
      <c r="F238" s="51"/>
      <c r="J238" s="34"/>
      <c r="O238" s="38"/>
    </row>
    <row r="239" spans="4:15" s="39" customFormat="1" ht="12" customHeight="1">
      <c r="D239" s="51"/>
      <c r="E239" s="51"/>
      <c r="F239" s="51"/>
      <c r="J239" s="34"/>
      <c r="O239" s="38"/>
    </row>
    <row r="240" spans="4:15" s="39" customFormat="1" ht="12" customHeight="1">
      <c r="D240" s="51"/>
      <c r="E240" s="51"/>
      <c r="F240" s="51"/>
      <c r="J240" s="34"/>
      <c r="O240" s="38"/>
    </row>
    <row r="241" spans="4:15" s="39" customFormat="1" ht="12" customHeight="1">
      <c r="D241" s="51"/>
      <c r="E241" s="51"/>
      <c r="F241" s="51"/>
      <c r="J241" s="34"/>
      <c r="O241" s="38"/>
    </row>
    <row r="242" spans="4:15" s="39" customFormat="1" ht="12" customHeight="1">
      <c r="D242" s="51"/>
      <c r="E242" s="51"/>
      <c r="F242" s="51"/>
      <c r="J242" s="34"/>
      <c r="O242" s="38"/>
    </row>
    <row r="243" spans="4:15" s="39" customFormat="1" ht="12" customHeight="1">
      <c r="D243" s="51"/>
      <c r="E243" s="51"/>
      <c r="F243" s="51"/>
      <c r="J243" s="34"/>
      <c r="O243" s="38"/>
    </row>
    <row r="244" spans="4:15" s="39" customFormat="1" ht="12" customHeight="1">
      <c r="D244" s="51"/>
      <c r="E244" s="51"/>
      <c r="F244" s="51"/>
      <c r="J244" s="34"/>
      <c r="O244" s="38"/>
    </row>
    <row r="245" spans="4:15" s="39" customFormat="1" ht="12" customHeight="1">
      <c r="D245" s="51"/>
      <c r="E245" s="51"/>
      <c r="F245" s="51"/>
      <c r="J245" s="34"/>
      <c r="O245" s="38"/>
    </row>
    <row r="246" spans="4:15" s="39" customFormat="1" ht="12" customHeight="1">
      <c r="D246" s="51"/>
      <c r="E246" s="51"/>
      <c r="F246" s="51"/>
      <c r="J246" s="34"/>
      <c r="O246" s="38"/>
    </row>
    <row r="247" spans="4:15" s="39" customFormat="1" ht="12" customHeight="1">
      <c r="D247" s="51"/>
      <c r="E247" s="51"/>
      <c r="F247" s="51"/>
      <c r="J247" s="34"/>
      <c r="O247" s="38"/>
    </row>
    <row r="248" spans="4:15" s="39" customFormat="1" ht="12" customHeight="1">
      <c r="D248" s="51"/>
      <c r="E248" s="51"/>
      <c r="F248" s="51"/>
      <c r="J248" s="34"/>
      <c r="O248" s="38"/>
    </row>
    <row r="249" spans="4:15" s="39" customFormat="1" ht="12" customHeight="1">
      <c r="D249" s="51"/>
      <c r="E249" s="51"/>
      <c r="F249" s="51"/>
      <c r="J249" s="34"/>
      <c r="O249" s="38"/>
    </row>
    <row r="250" spans="4:15" s="39" customFormat="1" ht="12" customHeight="1">
      <c r="D250" s="51"/>
      <c r="E250" s="51"/>
      <c r="F250" s="51"/>
      <c r="J250" s="34"/>
      <c r="O250" s="38"/>
    </row>
    <row r="251" spans="4:15" s="39" customFormat="1" ht="12" customHeight="1">
      <c r="D251" s="51"/>
      <c r="E251" s="51"/>
      <c r="F251" s="51"/>
      <c r="J251" s="34"/>
      <c r="O251" s="38"/>
    </row>
    <row r="252" spans="4:15" s="39" customFormat="1" ht="12" customHeight="1">
      <c r="D252" s="51"/>
      <c r="E252" s="51"/>
      <c r="F252" s="51"/>
      <c r="J252" s="34"/>
      <c r="O252" s="38"/>
    </row>
    <row r="253" spans="4:15" s="39" customFormat="1" ht="12" customHeight="1">
      <c r="D253" s="51"/>
      <c r="E253" s="51"/>
      <c r="F253" s="51"/>
      <c r="J253" s="34"/>
      <c r="O253" s="38"/>
    </row>
    <row r="254" spans="4:15" s="39" customFormat="1" ht="12" customHeight="1">
      <c r="D254" s="51"/>
      <c r="E254" s="51"/>
      <c r="F254" s="51"/>
      <c r="J254" s="34"/>
      <c r="O254" s="38"/>
    </row>
    <row r="255" spans="4:15" s="39" customFormat="1" ht="12" customHeight="1">
      <c r="D255" s="51"/>
      <c r="E255" s="51"/>
      <c r="F255" s="51"/>
      <c r="J255" s="34"/>
      <c r="O255" s="38"/>
    </row>
    <row r="256" spans="4:15" s="39" customFormat="1" ht="12" customHeight="1">
      <c r="D256" s="51"/>
      <c r="E256" s="51"/>
      <c r="F256" s="51"/>
      <c r="J256" s="34"/>
      <c r="O256" s="38"/>
    </row>
    <row r="257" spans="4:15" s="39" customFormat="1" ht="12" customHeight="1">
      <c r="D257" s="51"/>
      <c r="E257" s="51"/>
      <c r="F257" s="51"/>
      <c r="J257" s="34"/>
      <c r="O257" s="38"/>
    </row>
    <row r="258" spans="4:15" s="39" customFormat="1" ht="12" customHeight="1">
      <c r="D258" s="51"/>
      <c r="E258" s="51"/>
      <c r="F258" s="51"/>
      <c r="J258" s="34"/>
      <c r="O258" s="38"/>
    </row>
    <row r="259" spans="4:15" s="39" customFormat="1" ht="12" customHeight="1">
      <c r="D259" s="51"/>
      <c r="E259" s="51"/>
      <c r="F259" s="51"/>
      <c r="J259" s="34"/>
      <c r="O259" s="38"/>
    </row>
    <row r="260" spans="4:15" s="39" customFormat="1" ht="12" customHeight="1">
      <c r="D260" s="51"/>
      <c r="E260" s="51"/>
      <c r="F260" s="51"/>
      <c r="J260" s="34"/>
      <c r="O260" s="38"/>
    </row>
    <row r="261" spans="4:15" s="39" customFormat="1" ht="12" customHeight="1">
      <c r="D261" s="51"/>
      <c r="E261" s="51"/>
      <c r="F261" s="51"/>
      <c r="J261" s="34"/>
      <c r="O261" s="38"/>
    </row>
    <row r="262" spans="4:15" s="39" customFormat="1" ht="12" customHeight="1">
      <c r="D262" s="51"/>
      <c r="E262" s="51"/>
      <c r="F262" s="51"/>
      <c r="J262" s="34"/>
      <c r="O262" s="38"/>
    </row>
    <row r="263" spans="4:15" s="39" customFormat="1" ht="12" customHeight="1">
      <c r="D263" s="51"/>
      <c r="E263" s="51"/>
      <c r="F263" s="51"/>
      <c r="J263" s="34"/>
      <c r="O263" s="38"/>
    </row>
    <row r="264" spans="4:15" s="39" customFormat="1" ht="12" customHeight="1">
      <c r="D264" s="51"/>
      <c r="E264" s="51"/>
      <c r="F264" s="51"/>
      <c r="J264" s="34"/>
      <c r="O264" s="38"/>
    </row>
    <row r="265" spans="4:15" s="39" customFormat="1" ht="12" customHeight="1">
      <c r="D265" s="51"/>
      <c r="E265" s="51"/>
      <c r="F265" s="51"/>
      <c r="J265" s="34"/>
      <c r="O265" s="38"/>
    </row>
    <row r="266" spans="4:15" s="39" customFormat="1" ht="12" customHeight="1">
      <c r="D266" s="51"/>
      <c r="E266" s="51"/>
      <c r="F266" s="51"/>
      <c r="J266" s="34"/>
      <c r="O266" s="38"/>
    </row>
    <row r="267" spans="4:15" s="39" customFormat="1" ht="12" customHeight="1">
      <c r="D267" s="51"/>
      <c r="E267" s="51"/>
      <c r="F267" s="51"/>
      <c r="J267" s="34"/>
      <c r="O267" s="38"/>
    </row>
    <row r="268" spans="4:15" s="39" customFormat="1" ht="12" customHeight="1">
      <c r="D268" s="51"/>
      <c r="E268" s="51"/>
      <c r="F268" s="51"/>
      <c r="J268" s="34"/>
      <c r="O268" s="38"/>
    </row>
    <row r="269" spans="4:15" s="39" customFormat="1" ht="12" customHeight="1">
      <c r="D269" s="51"/>
      <c r="E269" s="51"/>
      <c r="F269" s="51"/>
      <c r="J269" s="34"/>
      <c r="O269" s="38"/>
    </row>
    <row r="270" spans="4:15" s="39" customFormat="1" ht="12" customHeight="1">
      <c r="D270" s="51"/>
      <c r="E270" s="51"/>
      <c r="F270" s="51"/>
      <c r="J270" s="34"/>
      <c r="O270" s="38"/>
    </row>
    <row r="271" spans="4:15" s="39" customFormat="1" ht="12" customHeight="1">
      <c r="D271" s="51"/>
      <c r="E271" s="51"/>
      <c r="F271" s="51"/>
      <c r="J271" s="34"/>
      <c r="O271" s="38"/>
    </row>
    <row r="272" spans="4:15" s="39" customFormat="1" ht="12" customHeight="1">
      <c r="D272" s="51"/>
      <c r="E272" s="51"/>
      <c r="F272" s="51"/>
      <c r="J272" s="34"/>
      <c r="O272" s="38"/>
    </row>
    <row r="273" spans="4:15" s="39" customFormat="1" ht="12" customHeight="1">
      <c r="D273" s="51"/>
      <c r="E273" s="51"/>
      <c r="F273" s="51"/>
      <c r="J273" s="34"/>
      <c r="O273" s="38"/>
    </row>
    <row r="274" spans="4:15" s="39" customFormat="1" ht="12" customHeight="1">
      <c r="D274" s="51"/>
      <c r="E274" s="51"/>
      <c r="F274" s="51"/>
      <c r="J274" s="34"/>
      <c r="O274" s="38"/>
    </row>
    <row r="275" spans="4:15" s="39" customFormat="1" ht="12" customHeight="1">
      <c r="D275" s="51"/>
      <c r="E275" s="51"/>
      <c r="F275" s="51"/>
      <c r="J275" s="34"/>
      <c r="O275" s="38"/>
    </row>
    <row r="276" spans="4:15" s="39" customFormat="1" ht="12" customHeight="1">
      <c r="D276" s="51"/>
      <c r="E276" s="51"/>
      <c r="F276" s="51"/>
      <c r="J276" s="34"/>
      <c r="O276" s="38"/>
    </row>
    <row r="277" spans="4:15" s="39" customFormat="1" ht="12" customHeight="1">
      <c r="D277" s="51"/>
      <c r="E277" s="51"/>
      <c r="F277" s="51"/>
      <c r="J277" s="34"/>
      <c r="O277" s="38"/>
    </row>
    <row r="278" spans="4:15" s="39" customFormat="1" ht="12" customHeight="1">
      <c r="D278" s="51"/>
      <c r="E278" s="51"/>
      <c r="F278" s="51"/>
      <c r="J278" s="34"/>
      <c r="O278" s="38"/>
    </row>
    <row r="279" spans="4:15" s="39" customFormat="1" ht="12" customHeight="1">
      <c r="D279" s="51"/>
      <c r="E279" s="51"/>
      <c r="F279" s="51"/>
      <c r="J279" s="34"/>
      <c r="O279" s="38"/>
    </row>
    <row r="280" spans="4:15" s="39" customFormat="1" ht="12" customHeight="1">
      <c r="D280" s="51"/>
      <c r="E280" s="51"/>
      <c r="F280" s="51"/>
      <c r="J280" s="34"/>
      <c r="O280" s="38"/>
    </row>
    <row r="281" spans="4:15" s="39" customFormat="1" ht="12" customHeight="1">
      <c r="D281" s="51"/>
      <c r="E281" s="51"/>
      <c r="F281" s="51"/>
      <c r="J281" s="34"/>
      <c r="O281" s="38"/>
    </row>
    <row r="282" spans="4:15" s="39" customFormat="1" ht="12" customHeight="1">
      <c r="D282" s="51"/>
      <c r="E282" s="51"/>
      <c r="F282" s="51"/>
      <c r="J282" s="34"/>
      <c r="O282" s="38"/>
    </row>
    <row r="283" spans="4:15" s="39" customFormat="1" ht="12" customHeight="1">
      <c r="D283" s="51"/>
      <c r="E283" s="51"/>
      <c r="F283" s="51"/>
      <c r="J283" s="34"/>
      <c r="O283" s="38"/>
    </row>
    <row r="284" spans="4:15" s="39" customFormat="1" ht="12" customHeight="1">
      <c r="D284" s="51"/>
      <c r="E284" s="51"/>
      <c r="F284" s="51"/>
      <c r="J284" s="34"/>
      <c r="O284" s="38"/>
    </row>
    <row r="285" spans="4:15" s="39" customFormat="1" ht="12" customHeight="1">
      <c r="D285" s="51"/>
      <c r="E285" s="51"/>
      <c r="F285" s="51"/>
      <c r="J285" s="34"/>
      <c r="O285" s="38"/>
    </row>
    <row r="286" spans="4:15" s="39" customFormat="1" ht="12" customHeight="1">
      <c r="D286" s="51"/>
      <c r="E286" s="51"/>
      <c r="F286" s="51"/>
      <c r="J286" s="34"/>
      <c r="O286" s="38"/>
    </row>
    <row r="287" spans="4:15" s="39" customFormat="1" ht="12" customHeight="1">
      <c r="D287" s="51"/>
      <c r="E287" s="51"/>
      <c r="F287" s="51"/>
      <c r="J287" s="34"/>
      <c r="O287" s="38"/>
    </row>
    <row r="288" spans="4:15" s="39" customFormat="1" ht="12" customHeight="1">
      <c r="D288" s="51"/>
      <c r="E288" s="51"/>
      <c r="F288" s="51"/>
      <c r="J288" s="34"/>
      <c r="O288" s="38"/>
    </row>
    <row r="289" spans="4:15" s="39" customFormat="1" ht="12" customHeight="1">
      <c r="D289" s="51"/>
      <c r="E289" s="51"/>
      <c r="F289" s="51"/>
      <c r="J289" s="34"/>
      <c r="O289" s="38"/>
    </row>
    <row r="290" spans="4:15" s="39" customFormat="1" ht="12" customHeight="1">
      <c r="D290" s="51"/>
      <c r="E290" s="51"/>
      <c r="F290" s="51"/>
      <c r="J290" s="34"/>
      <c r="O290" s="38"/>
    </row>
    <row r="291" spans="4:15" s="39" customFormat="1" ht="12" customHeight="1">
      <c r="D291" s="51"/>
      <c r="E291" s="51"/>
      <c r="F291" s="51"/>
      <c r="J291" s="34"/>
      <c r="O291" s="38"/>
    </row>
    <row r="292" spans="4:15" s="39" customFormat="1" ht="12" customHeight="1">
      <c r="D292" s="51"/>
      <c r="E292" s="51"/>
      <c r="F292" s="51"/>
      <c r="J292" s="34"/>
      <c r="O292" s="38"/>
    </row>
    <row r="293" spans="4:15" s="39" customFormat="1" ht="12" customHeight="1">
      <c r="D293" s="51"/>
      <c r="E293" s="51"/>
      <c r="F293" s="51"/>
      <c r="J293" s="34"/>
      <c r="O293" s="38"/>
    </row>
    <row r="294" spans="4:15" s="39" customFormat="1" ht="12" customHeight="1">
      <c r="D294" s="51"/>
      <c r="E294" s="51"/>
      <c r="F294" s="51"/>
      <c r="J294" s="34"/>
      <c r="O294" s="38"/>
    </row>
    <row r="295" spans="4:15" s="39" customFormat="1" ht="12" customHeight="1">
      <c r="D295" s="51"/>
      <c r="E295" s="51"/>
      <c r="F295" s="51"/>
      <c r="J295" s="34"/>
      <c r="O295" s="38"/>
    </row>
    <row r="296" spans="4:15" s="39" customFormat="1" ht="12" customHeight="1">
      <c r="D296" s="51"/>
      <c r="E296" s="51"/>
      <c r="F296" s="51"/>
      <c r="J296" s="34"/>
      <c r="O296" s="38"/>
    </row>
    <row r="297" spans="4:15" s="39" customFormat="1" ht="12" customHeight="1">
      <c r="D297" s="51"/>
      <c r="E297" s="51"/>
      <c r="F297" s="51"/>
      <c r="J297" s="34"/>
      <c r="O297" s="38"/>
    </row>
    <row r="298" spans="4:15" s="39" customFormat="1" ht="12" customHeight="1">
      <c r="D298" s="51"/>
      <c r="E298" s="51"/>
      <c r="F298" s="51"/>
      <c r="J298" s="34"/>
      <c r="O298" s="38"/>
    </row>
    <row r="299" spans="4:15" s="39" customFormat="1" ht="12" customHeight="1">
      <c r="D299" s="51"/>
      <c r="E299" s="51"/>
      <c r="F299" s="51"/>
      <c r="J299" s="34"/>
      <c r="O299" s="38"/>
    </row>
    <row r="300" spans="4:15" s="39" customFormat="1" ht="12" customHeight="1">
      <c r="D300" s="51"/>
      <c r="E300" s="51"/>
      <c r="F300" s="51"/>
      <c r="J300" s="34"/>
      <c r="O300" s="38"/>
    </row>
    <row r="301" spans="4:15" s="39" customFormat="1" ht="12" customHeight="1">
      <c r="D301" s="51"/>
      <c r="E301" s="51"/>
      <c r="F301" s="51"/>
      <c r="J301" s="34"/>
      <c r="O301" s="38"/>
    </row>
    <row r="302" spans="4:15" s="39" customFormat="1" ht="12" customHeight="1">
      <c r="D302" s="51"/>
      <c r="E302" s="51"/>
      <c r="F302" s="51"/>
      <c r="J302" s="34"/>
      <c r="O302" s="38"/>
    </row>
    <row r="303" spans="4:15" s="39" customFormat="1" ht="12" customHeight="1">
      <c r="D303" s="51"/>
      <c r="E303" s="51"/>
      <c r="F303" s="51"/>
      <c r="J303" s="34"/>
      <c r="O303" s="38"/>
    </row>
    <row r="304" spans="4:15" s="39" customFormat="1" ht="12" customHeight="1">
      <c r="D304" s="51"/>
      <c r="E304" s="51"/>
      <c r="F304" s="51"/>
      <c r="J304" s="34"/>
      <c r="O304" s="38"/>
    </row>
    <row r="305" spans="4:15" s="39" customFormat="1" ht="12" customHeight="1">
      <c r="D305" s="51"/>
      <c r="E305" s="51"/>
      <c r="F305" s="51"/>
      <c r="J305" s="34"/>
      <c r="O305" s="38"/>
    </row>
    <row r="306" spans="4:15" s="39" customFormat="1" ht="12" customHeight="1">
      <c r="D306" s="51"/>
      <c r="E306" s="51"/>
      <c r="F306" s="51"/>
      <c r="J306" s="34"/>
      <c r="O306" s="38"/>
    </row>
    <row r="307" spans="4:15" s="39" customFormat="1" ht="12" customHeight="1">
      <c r="D307" s="51"/>
      <c r="E307" s="51"/>
      <c r="F307" s="51"/>
      <c r="J307" s="34"/>
      <c r="O307" s="38"/>
    </row>
    <row r="308" spans="4:15" s="39" customFormat="1" ht="12" customHeight="1">
      <c r="D308" s="51"/>
      <c r="E308" s="51"/>
      <c r="F308" s="51"/>
      <c r="J308" s="34"/>
      <c r="O308" s="38"/>
    </row>
    <row r="309" spans="4:15" s="39" customFormat="1" ht="12" customHeight="1">
      <c r="D309" s="51"/>
      <c r="E309" s="51"/>
      <c r="F309" s="51"/>
      <c r="J309" s="34"/>
      <c r="O309" s="38"/>
    </row>
    <row r="310" spans="4:15" s="39" customFormat="1" ht="12" customHeight="1">
      <c r="D310" s="51"/>
      <c r="E310" s="51"/>
      <c r="F310" s="51"/>
      <c r="J310" s="34"/>
      <c r="O310" s="38"/>
    </row>
    <row r="311" spans="4:15" s="39" customFormat="1" ht="12" customHeight="1">
      <c r="D311" s="51"/>
      <c r="E311" s="51"/>
      <c r="F311" s="51"/>
      <c r="J311" s="34"/>
      <c r="O311" s="38"/>
    </row>
    <row r="312" spans="4:15" s="39" customFormat="1" ht="12" customHeight="1">
      <c r="D312" s="51"/>
      <c r="E312" s="51"/>
      <c r="F312" s="51"/>
      <c r="J312" s="34"/>
      <c r="O312" s="38"/>
    </row>
    <row r="313" spans="4:15" s="39" customFormat="1" ht="12" customHeight="1">
      <c r="D313" s="51"/>
      <c r="E313" s="51"/>
      <c r="F313" s="51"/>
      <c r="J313" s="34"/>
      <c r="O313" s="38"/>
    </row>
    <row r="314" spans="4:15" s="39" customFormat="1" ht="12" customHeight="1">
      <c r="D314" s="51"/>
      <c r="E314" s="51"/>
      <c r="F314" s="51"/>
      <c r="J314" s="34"/>
      <c r="O314" s="38"/>
    </row>
    <row r="315" spans="4:15" s="39" customFormat="1" ht="12" customHeight="1">
      <c r="D315" s="51"/>
      <c r="E315" s="51"/>
      <c r="F315" s="51"/>
      <c r="J315" s="34"/>
      <c r="O315" s="38"/>
    </row>
    <row r="316" spans="4:15" s="39" customFormat="1" ht="12" customHeight="1">
      <c r="D316" s="51"/>
      <c r="E316" s="51"/>
      <c r="F316" s="51"/>
      <c r="J316" s="34"/>
      <c r="O316" s="38"/>
    </row>
    <row r="317" spans="4:15" s="39" customFormat="1" ht="12" customHeight="1">
      <c r="D317" s="51"/>
      <c r="E317" s="51"/>
      <c r="F317" s="51"/>
      <c r="J317" s="34"/>
      <c r="O317" s="38"/>
    </row>
    <row r="318" spans="4:15" s="39" customFormat="1" ht="12" customHeight="1">
      <c r="D318" s="51"/>
      <c r="E318" s="51"/>
      <c r="F318" s="51"/>
      <c r="J318" s="34"/>
      <c r="O318" s="38"/>
    </row>
    <row r="319" spans="4:15" s="39" customFormat="1" ht="12" customHeight="1">
      <c r="D319" s="51"/>
      <c r="E319" s="51"/>
      <c r="F319" s="51"/>
      <c r="J319" s="34"/>
      <c r="O319" s="38"/>
    </row>
    <row r="320" spans="4:15" s="39" customFormat="1" ht="12" customHeight="1">
      <c r="D320" s="51"/>
      <c r="E320" s="51"/>
      <c r="F320" s="51"/>
      <c r="J320" s="34"/>
      <c r="O320" s="38"/>
    </row>
    <row r="321" spans="4:15" s="39" customFormat="1" ht="12" customHeight="1">
      <c r="D321" s="51"/>
      <c r="E321" s="51"/>
      <c r="F321" s="51"/>
      <c r="J321" s="34"/>
      <c r="O321" s="38"/>
    </row>
    <row r="322" spans="4:15" s="39" customFormat="1" ht="12" customHeight="1">
      <c r="D322" s="51"/>
      <c r="E322" s="51"/>
      <c r="F322" s="51"/>
      <c r="J322" s="34"/>
      <c r="O322" s="38"/>
    </row>
    <row r="323" spans="4:15" s="39" customFormat="1" ht="12" customHeight="1">
      <c r="D323" s="51"/>
      <c r="E323" s="51"/>
      <c r="F323" s="51"/>
      <c r="J323" s="34"/>
      <c r="O323" s="38"/>
    </row>
    <row r="324" spans="4:15" s="39" customFormat="1" ht="12" customHeight="1">
      <c r="D324" s="51"/>
      <c r="E324" s="51"/>
      <c r="F324" s="51"/>
      <c r="J324" s="34"/>
      <c r="O324" s="38"/>
    </row>
    <row r="325" spans="4:15" s="39" customFormat="1" ht="12" customHeight="1">
      <c r="D325" s="51"/>
      <c r="E325" s="51"/>
      <c r="F325" s="51"/>
      <c r="J325" s="34"/>
      <c r="O325" s="38"/>
    </row>
    <row r="326" spans="4:15" s="39" customFormat="1" ht="12" customHeight="1">
      <c r="D326" s="51"/>
      <c r="E326" s="51"/>
      <c r="F326" s="51"/>
      <c r="J326" s="34"/>
      <c r="O326" s="38"/>
    </row>
    <row r="327" spans="4:15" s="39" customFormat="1" ht="12" customHeight="1">
      <c r="D327" s="51"/>
      <c r="E327" s="51"/>
      <c r="F327" s="51"/>
      <c r="J327" s="34"/>
      <c r="O327" s="38"/>
    </row>
    <row r="328" spans="4:15" s="39" customFormat="1" ht="12" customHeight="1">
      <c r="D328" s="51"/>
      <c r="E328" s="51"/>
      <c r="F328" s="51"/>
      <c r="J328" s="34"/>
      <c r="O328" s="38"/>
    </row>
    <row r="329" spans="4:15" s="39" customFormat="1" ht="12" customHeight="1">
      <c r="D329" s="51"/>
      <c r="E329" s="51"/>
      <c r="F329" s="51"/>
      <c r="J329" s="34"/>
      <c r="O329" s="38"/>
    </row>
    <row r="330" spans="4:15" s="39" customFormat="1" ht="12" customHeight="1">
      <c r="D330" s="51"/>
      <c r="E330" s="51"/>
      <c r="F330" s="51"/>
      <c r="J330" s="34"/>
      <c r="O330" s="38"/>
    </row>
    <row r="331" spans="4:15" s="39" customFormat="1" ht="12" customHeight="1">
      <c r="D331" s="51"/>
      <c r="E331" s="51"/>
      <c r="F331" s="51"/>
      <c r="J331" s="34"/>
      <c r="O331" s="38"/>
    </row>
    <row r="332" spans="4:15" s="39" customFormat="1" ht="12" customHeight="1">
      <c r="D332" s="51"/>
      <c r="E332" s="51"/>
      <c r="F332" s="51"/>
      <c r="J332" s="34"/>
      <c r="O332" s="38"/>
    </row>
    <row r="333" spans="4:15" s="39" customFormat="1" ht="12" customHeight="1">
      <c r="D333" s="51"/>
      <c r="E333" s="51"/>
      <c r="F333" s="51"/>
      <c r="J333" s="34"/>
      <c r="O333" s="38"/>
    </row>
    <row r="334" spans="4:15" s="39" customFormat="1" ht="12" customHeight="1">
      <c r="D334" s="51"/>
      <c r="E334" s="51"/>
      <c r="F334" s="51"/>
      <c r="J334" s="34"/>
      <c r="O334" s="38"/>
    </row>
    <row r="335" spans="4:15" s="39" customFormat="1" ht="12" customHeight="1">
      <c r="D335" s="51"/>
      <c r="E335" s="51"/>
      <c r="F335" s="51"/>
      <c r="J335" s="34"/>
      <c r="O335" s="38"/>
    </row>
    <row r="336" spans="4:15" s="39" customFormat="1" ht="12" customHeight="1">
      <c r="D336" s="51"/>
      <c r="E336" s="51"/>
      <c r="F336" s="51"/>
      <c r="J336" s="34"/>
      <c r="O336" s="38"/>
    </row>
    <row r="337" spans="4:15" s="39" customFormat="1" ht="12" customHeight="1">
      <c r="D337" s="51"/>
      <c r="E337" s="51"/>
      <c r="F337" s="51"/>
      <c r="J337" s="34"/>
      <c r="O337" s="38"/>
    </row>
    <row r="338" spans="4:15" s="39" customFormat="1" ht="12" customHeight="1">
      <c r="D338" s="51"/>
      <c r="E338" s="51"/>
      <c r="F338" s="51"/>
      <c r="J338" s="34"/>
      <c r="O338" s="38"/>
    </row>
    <row r="339" spans="4:15" s="39" customFormat="1" ht="12" customHeight="1">
      <c r="D339" s="51"/>
      <c r="E339" s="51"/>
      <c r="F339" s="51"/>
      <c r="J339" s="34"/>
      <c r="O339" s="38"/>
    </row>
    <row r="340" spans="4:15" s="39" customFormat="1" ht="12" customHeight="1">
      <c r="D340" s="51"/>
      <c r="E340" s="51"/>
      <c r="F340" s="51"/>
      <c r="J340" s="34"/>
      <c r="O340" s="38"/>
    </row>
    <row r="341" spans="4:15" s="39" customFormat="1" ht="12" customHeight="1">
      <c r="D341" s="51"/>
      <c r="E341" s="51"/>
      <c r="F341" s="51"/>
      <c r="J341" s="34"/>
      <c r="O341" s="38"/>
    </row>
    <row r="342" spans="4:15" s="39" customFormat="1" ht="12" customHeight="1">
      <c r="D342" s="51"/>
      <c r="E342" s="51"/>
      <c r="F342" s="51"/>
      <c r="J342" s="34"/>
      <c r="O342" s="38"/>
    </row>
    <row r="343" spans="4:15" s="39" customFormat="1" ht="12" customHeight="1">
      <c r="D343" s="51"/>
      <c r="E343" s="51"/>
      <c r="F343" s="51"/>
      <c r="J343" s="34"/>
      <c r="O343" s="38"/>
    </row>
    <row r="344" spans="4:15" s="39" customFormat="1" ht="12" customHeight="1">
      <c r="D344" s="51"/>
      <c r="E344" s="51"/>
      <c r="F344" s="51"/>
      <c r="J344" s="34"/>
      <c r="O344" s="38"/>
    </row>
    <row r="345" spans="4:15" s="39" customFormat="1" ht="12" customHeight="1">
      <c r="D345" s="51"/>
      <c r="E345" s="51"/>
      <c r="F345" s="51"/>
      <c r="J345" s="34"/>
      <c r="O345" s="38"/>
    </row>
    <row r="346" spans="4:15" s="39" customFormat="1" ht="12" customHeight="1">
      <c r="D346" s="51"/>
      <c r="E346" s="51"/>
      <c r="F346" s="51"/>
      <c r="J346" s="34"/>
      <c r="O346" s="38"/>
    </row>
    <row r="347" spans="4:15" s="39" customFormat="1" ht="12" customHeight="1">
      <c r="D347" s="51"/>
      <c r="E347" s="51"/>
      <c r="F347" s="51"/>
      <c r="J347" s="34"/>
      <c r="O347" s="38"/>
    </row>
    <row r="348" spans="4:15" s="39" customFormat="1" ht="12" customHeight="1">
      <c r="D348" s="51"/>
      <c r="E348" s="51"/>
      <c r="F348" s="51"/>
      <c r="J348" s="34"/>
      <c r="O348" s="38"/>
    </row>
    <row r="349" spans="4:15" s="39" customFormat="1" ht="12" customHeight="1">
      <c r="D349" s="51"/>
      <c r="E349" s="51"/>
      <c r="F349" s="51"/>
      <c r="J349" s="34"/>
      <c r="O349" s="38"/>
    </row>
    <row r="350" spans="4:15" s="39" customFormat="1" ht="12" customHeight="1">
      <c r="D350" s="51"/>
      <c r="E350" s="51"/>
      <c r="F350" s="51"/>
      <c r="J350" s="34"/>
      <c r="O350" s="38"/>
    </row>
    <row r="351" spans="4:15" s="39" customFormat="1" ht="12" customHeight="1">
      <c r="D351" s="51"/>
      <c r="E351" s="51"/>
      <c r="F351" s="51"/>
      <c r="J351" s="34"/>
      <c r="O351" s="38"/>
    </row>
    <row r="352" spans="4:15" s="39" customFormat="1" ht="12" customHeight="1">
      <c r="D352" s="51"/>
      <c r="E352" s="51"/>
      <c r="F352" s="51"/>
      <c r="J352" s="34"/>
      <c r="O352" s="38"/>
    </row>
    <row r="353" spans="4:15" s="39" customFormat="1" ht="12" customHeight="1">
      <c r="D353" s="51"/>
      <c r="E353" s="51"/>
      <c r="F353" s="51"/>
      <c r="J353" s="34"/>
      <c r="O353" s="38"/>
    </row>
    <row r="354" spans="4:15" s="39" customFormat="1" ht="12" customHeight="1">
      <c r="D354" s="51"/>
      <c r="E354" s="51"/>
      <c r="F354" s="51"/>
      <c r="J354" s="34"/>
      <c r="O354" s="38"/>
    </row>
    <row r="355" spans="4:15" s="39" customFormat="1" ht="12" customHeight="1">
      <c r="D355" s="51"/>
      <c r="E355" s="51"/>
      <c r="F355" s="51"/>
      <c r="J355" s="34"/>
      <c r="O355" s="38"/>
    </row>
    <row r="356" spans="4:15" s="39" customFormat="1" ht="12" customHeight="1">
      <c r="D356" s="51"/>
      <c r="E356" s="51"/>
      <c r="F356" s="51"/>
      <c r="J356" s="34"/>
      <c r="O356" s="38"/>
    </row>
    <row r="357" spans="4:15" s="39" customFormat="1" ht="12" customHeight="1">
      <c r="D357" s="51"/>
      <c r="E357" s="51"/>
      <c r="F357" s="51"/>
      <c r="J357" s="34"/>
      <c r="O357" s="38"/>
    </row>
    <row r="358" spans="4:15" s="39" customFormat="1" ht="12" customHeight="1">
      <c r="D358" s="51"/>
      <c r="E358" s="51"/>
      <c r="F358" s="51"/>
      <c r="J358" s="34"/>
      <c r="O358" s="38"/>
    </row>
    <row r="359" spans="4:15" s="39" customFormat="1" ht="12" customHeight="1">
      <c r="D359" s="51"/>
      <c r="E359" s="51"/>
      <c r="F359" s="51"/>
      <c r="J359" s="34"/>
      <c r="O359" s="38"/>
    </row>
    <row r="360" spans="4:15" s="39" customFormat="1" ht="12" customHeight="1">
      <c r="D360" s="51"/>
      <c r="E360" s="51"/>
      <c r="F360" s="51"/>
      <c r="J360" s="34"/>
      <c r="O360" s="38"/>
    </row>
    <row r="361" spans="4:15" s="39" customFormat="1" ht="12" customHeight="1">
      <c r="D361" s="51"/>
      <c r="E361" s="51"/>
      <c r="F361" s="51"/>
      <c r="J361" s="34"/>
      <c r="O361" s="38"/>
    </row>
    <row r="362" spans="4:15" s="39" customFormat="1" ht="12" customHeight="1">
      <c r="D362" s="51"/>
      <c r="E362" s="51"/>
      <c r="F362" s="51"/>
      <c r="J362" s="34"/>
      <c r="O362" s="38"/>
    </row>
    <row r="363" spans="4:15" s="39" customFormat="1" ht="12" customHeight="1">
      <c r="D363" s="51"/>
      <c r="E363" s="51"/>
      <c r="F363" s="51"/>
      <c r="J363" s="34"/>
      <c r="O363" s="38"/>
    </row>
    <row r="364" spans="4:15" s="39" customFormat="1" ht="12" customHeight="1">
      <c r="D364" s="51"/>
      <c r="E364" s="51"/>
      <c r="F364" s="51"/>
      <c r="J364" s="34"/>
      <c r="O364" s="38"/>
    </row>
    <row r="365" spans="4:15" s="39" customFormat="1" ht="12" customHeight="1">
      <c r="D365" s="51"/>
      <c r="E365" s="51"/>
      <c r="F365" s="51"/>
      <c r="J365" s="34"/>
      <c r="O365" s="38"/>
    </row>
    <row r="366" spans="4:15" s="39" customFormat="1" ht="12" customHeight="1">
      <c r="D366" s="51"/>
      <c r="E366" s="51"/>
      <c r="F366" s="51"/>
      <c r="J366" s="34"/>
      <c r="O366" s="38"/>
    </row>
    <row r="367" spans="4:15" s="39" customFormat="1" ht="12" customHeight="1">
      <c r="D367" s="51"/>
      <c r="E367" s="51"/>
      <c r="F367" s="51"/>
      <c r="J367" s="34"/>
      <c r="O367" s="38"/>
    </row>
    <row r="368" spans="4:15" s="39" customFormat="1" ht="12" customHeight="1">
      <c r="D368" s="51"/>
      <c r="E368" s="51"/>
      <c r="F368" s="51"/>
      <c r="J368" s="34"/>
      <c r="O368" s="38"/>
    </row>
    <row r="369" spans="4:15" s="39" customFormat="1" ht="12" customHeight="1">
      <c r="D369" s="51"/>
      <c r="E369" s="51"/>
      <c r="F369" s="51"/>
      <c r="J369" s="34"/>
      <c r="O369" s="38"/>
    </row>
    <row r="370" spans="4:15" s="39" customFormat="1" ht="12" customHeight="1">
      <c r="D370" s="51"/>
      <c r="E370" s="51"/>
      <c r="F370" s="51"/>
      <c r="J370" s="34"/>
      <c r="O370" s="38"/>
    </row>
    <row r="371" spans="4:15" s="39" customFormat="1" ht="12" customHeight="1">
      <c r="D371" s="51"/>
      <c r="E371" s="51"/>
      <c r="F371" s="51"/>
      <c r="J371" s="34"/>
      <c r="O371" s="38"/>
    </row>
    <row r="372" spans="4:15" s="39" customFormat="1" ht="12" customHeight="1">
      <c r="D372" s="51"/>
      <c r="E372" s="51"/>
      <c r="F372" s="51"/>
      <c r="J372" s="34"/>
      <c r="O372" s="38"/>
    </row>
    <row r="373" spans="4:15" s="39" customFormat="1" ht="12" customHeight="1">
      <c r="D373" s="51"/>
      <c r="E373" s="51"/>
      <c r="F373" s="51"/>
      <c r="J373" s="34"/>
      <c r="O373" s="38"/>
    </row>
    <row r="374" spans="4:15" s="39" customFormat="1" ht="12" customHeight="1">
      <c r="D374" s="51"/>
      <c r="E374" s="51"/>
      <c r="F374" s="51"/>
      <c r="J374" s="34"/>
      <c r="O374" s="38"/>
    </row>
    <row r="375" spans="4:15" s="39" customFormat="1" ht="12" customHeight="1">
      <c r="D375" s="51"/>
      <c r="E375" s="51"/>
      <c r="F375" s="51"/>
      <c r="J375" s="34"/>
      <c r="O375" s="38"/>
    </row>
    <row r="376" spans="4:15" s="39" customFormat="1" ht="12" customHeight="1">
      <c r="D376" s="51"/>
      <c r="E376" s="51"/>
      <c r="F376" s="51"/>
      <c r="J376" s="34"/>
      <c r="O376" s="38"/>
    </row>
    <row r="377" spans="4:15" s="39" customFormat="1" ht="12" customHeight="1">
      <c r="D377" s="51"/>
      <c r="E377" s="51"/>
      <c r="F377" s="51"/>
      <c r="J377" s="34"/>
      <c r="O377" s="38"/>
    </row>
    <row r="378" spans="4:15" s="39" customFormat="1" ht="12" customHeight="1">
      <c r="D378" s="51"/>
      <c r="E378" s="51"/>
      <c r="F378" s="51"/>
      <c r="J378" s="34"/>
      <c r="O378" s="38"/>
    </row>
    <row r="379" spans="4:15" s="39" customFormat="1" ht="12" customHeight="1">
      <c r="D379" s="51"/>
      <c r="E379" s="51"/>
      <c r="F379" s="51"/>
      <c r="J379" s="34"/>
      <c r="O379" s="38"/>
    </row>
    <row r="380" spans="4:15" s="39" customFormat="1" ht="12" customHeight="1">
      <c r="D380" s="51"/>
      <c r="E380" s="51"/>
      <c r="F380" s="51"/>
      <c r="J380" s="34"/>
      <c r="O380" s="38"/>
    </row>
    <row r="381" spans="4:15" s="39" customFormat="1" ht="12" customHeight="1">
      <c r="D381" s="51"/>
      <c r="E381" s="51"/>
      <c r="F381" s="51"/>
      <c r="J381" s="34"/>
      <c r="O381" s="38"/>
    </row>
    <row r="382" spans="4:15" s="39" customFormat="1" ht="12" customHeight="1">
      <c r="D382" s="51"/>
      <c r="E382" s="51"/>
      <c r="F382" s="51"/>
      <c r="J382" s="34"/>
      <c r="O382" s="38"/>
    </row>
    <row r="383" spans="4:15" s="39" customFormat="1" ht="12" customHeight="1">
      <c r="D383" s="51"/>
      <c r="E383" s="51"/>
      <c r="F383" s="51"/>
      <c r="J383" s="34"/>
      <c r="O383" s="38"/>
    </row>
    <row r="384" spans="4:15" s="39" customFormat="1" ht="12" customHeight="1">
      <c r="D384" s="51"/>
      <c r="E384" s="51"/>
      <c r="F384" s="51"/>
      <c r="J384" s="34"/>
      <c r="O384" s="38"/>
    </row>
    <row r="385" spans="4:15" s="39" customFormat="1" ht="12" customHeight="1">
      <c r="D385" s="51"/>
      <c r="E385" s="51"/>
      <c r="F385" s="51"/>
      <c r="J385" s="34"/>
      <c r="O385" s="38"/>
    </row>
    <row r="386" spans="4:15" s="39" customFormat="1" ht="12" customHeight="1">
      <c r="D386" s="51"/>
      <c r="E386" s="51"/>
      <c r="F386" s="51"/>
      <c r="J386" s="34"/>
      <c r="O386" s="38"/>
    </row>
    <row r="387" spans="4:15" s="39" customFormat="1" ht="12" customHeight="1">
      <c r="D387" s="51"/>
      <c r="E387" s="51"/>
      <c r="F387" s="51"/>
      <c r="J387" s="34"/>
      <c r="O387" s="38"/>
    </row>
    <row r="388" spans="4:15" s="39" customFormat="1" ht="12" customHeight="1">
      <c r="D388" s="51"/>
      <c r="E388" s="51"/>
      <c r="F388" s="51"/>
      <c r="J388" s="34"/>
      <c r="O388" s="38"/>
    </row>
    <row r="389" spans="4:15" s="39" customFormat="1" ht="12" customHeight="1">
      <c r="D389" s="51"/>
      <c r="E389" s="51"/>
      <c r="F389" s="51"/>
      <c r="J389" s="34"/>
      <c r="O389" s="38"/>
    </row>
    <row r="390" spans="4:15" s="39" customFormat="1" ht="12" customHeight="1">
      <c r="D390" s="51"/>
      <c r="E390" s="51"/>
      <c r="F390" s="51"/>
      <c r="J390" s="34"/>
      <c r="O390" s="38"/>
    </row>
    <row r="391" spans="4:15" s="39" customFormat="1" ht="12" customHeight="1">
      <c r="D391" s="51"/>
      <c r="E391" s="51"/>
      <c r="F391" s="51"/>
      <c r="J391" s="34"/>
      <c r="O391" s="38"/>
    </row>
    <row r="392" spans="4:15" s="39" customFormat="1" ht="12" customHeight="1">
      <c r="D392" s="51"/>
      <c r="E392" s="51"/>
      <c r="F392" s="51"/>
      <c r="J392" s="34"/>
      <c r="O392" s="38"/>
    </row>
    <row r="393" spans="4:15" s="39" customFormat="1" ht="12" customHeight="1">
      <c r="D393" s="51"/>
      <c r="E393" s="51"/>
      <c r="F393" s="51"/>
      <c r="J393" s="34"/>
      <c r="O393" s="38"/>
    </row>
    <row r="394" spans="4:15" s="39" customFormat="1" ht="12" customHeight="1">
      <c r="D394" s="51"/>
      <c r="E394" s="51"/>
      <c r="F394" s="51"/>
      <c r="J394" s="34"/>
      <c r="O394" s="38"/>
    </row>
    <row r="395" spans="4:15" s="39" customFormat="1" ht="12" customHeight="1">
      <c r="D395" s="51"/>
      <c r="E395" s="51"/>
      <c r="F395" s="51"/>
      <c r="J395" s="34"/>
      <c r="O395" s="38"/>
    </row>
    <row r="396" spans="4:15" s="39" customFormat="1" ht="12" customHeight="1">
      <c r="D396" s="51"/>
      <c r="E396" s="51"/>
      <c r="F396" s="51"/>
      <c r="J396" s="34"/>
      <c r="O396" s="38"/>
    </row>
    <row r="397" spans="4:15" s="39" customFormat="1" ht="12" customHeight="1">
      <c r="D397" s="51"/>
      <c r="E397" s="51"/>
      <c r="F397" s="51"/>
      <c r="J397" s="34"/>
      <c r="O397" s="38"/>
    </row>
    <row r="398" spans="4:15" s="39" customFormat="1" ht="12" customHeight="1">
      <c r="D398" s="51"/>
      <c r="E398" s="51"/>
      <c r="F398" s="51"/>
      <c r="J398" s="34"/>
      <c r="O398" s="38"/>
    </row>
    <row r="399" spans="4:15" s="39" customFormat="1" ht="12" customHeight="1">
      <c r="D399" s="51"/>
      <c r="E399" s="51"/>
      <c r="F399" s="51"/>
      <c r="J399" s="34"/>
      <c r="O399" s="38"/>
    </row>
    <row r="400" spans="4:15" s="39" customFormat="1" ht="12" customHeight="1">
      <c r="D400" s="51"/>
      <c r="E400" s="51"/>
      <c r="F400" s="51"/>
      <c r="J400" s="34"/>
      <c r="O400" s="38"/>
    </row>
    <row r="401" spans="4:15" s="39" customFormat="1" ht="12" customHeight="1">
      <c r="D401" s="51"/>
      <c r="E401" s="51"/>
      <c r="F401" s="51"/>
      <c r="J401" s="34"/>
      <c r="O401" s="38"/>
    </row>
    <row r="402" spans="4:15" s="39" customFormat="1" ht="12" customHeight="1">
      <c r="D402" s="51"/>
      <c r="E402" s="51"/>
      <c r="F402" s="51"/>
      <c r="J402" s="34"/>
      <c r="O402" s="38"/>
    </row>
    <row r="403" spans="4:15" s="39" customFormat="1" ht="12" customHeight="1">
      <c r="D403" s="51"/>
      <c r="E403" s="51"/>
      <c r="F403" s="51"/>
      <c r="J403" s="34"/>
      <c r="O403" s="38"/>
    </row>
    <row r="404" spans="4:15" s="39" customFormat="1" ht="12" customHeight="1">
      <c r="D404" s="51"/>
      <c r="E404" s="51"/>
      <c r="F404" s="51"/>
      <c r="J404" s="34"/>
      <c r="O404" s="38"/>
    </row>
    <row r="405" spans="4:15" s="39" customFormat="1" ht="12" customHeight="1">
      <c r="D405" s="51"/>
      <c r="E405" s="51"/>
      <c r="F405" s="51"/>
      <c r="J405" s="34"/>
      <c r="O405" s="38"/>
    </row>
    <row r="406" spans="4:15" s="39" customFormat="1" ht="12" customHeight="1">
      <c r="D406" s="51"/>
      <c r="E406" s="51"/>
      <c r="F406" s="51"/>
      <c r="J406" s="34"/>
      <c r="O406" s="38"/>
    </row>
    <row r="407" spans="4:15" s="39" customFormat="1" ht="12" customHeight="1">
      <c r="D407" s="51"/>
      <c r="E407" s="51"/>
      <c r="F407" s="51"/>
      <c r="J407" s="34"/>
      <c r="O407" s="38"/>
    </row>
    <row r="408" spans="4:15" s="39" customFormat="1" ht="12" customHeight="1">
      <c r="D408" s="51"/>
      <c r="E408" s="51"/>
      <c r="F408" s="51"/>
      <c r="J408" s="34"/>
      <c r="O408" s="38"/>
    </row>
    <row r="409" spans="4:15" s="39" customFormat="1" ht="12" customHeight="1">
      <c r="D409" s="51"/>
      <c r="E409" s="51"/>
      <c r="F409" s="51"/>
      <c r="J409" s="34"/>
      <c r="O409" s="38"/>
    </row>
    <row r="410" spans="4:15" s="39" customFormat="1" ht="12" customHeight="1">
      <c r="D410" s="51"/>
      <c r="E410" s="51"/>
      <c r="F410" s="51"/>
      <c r="J410" s="34"/>
      <c r="O410" s="38"/>
    </row>
    <row r="411" spans="4:15" s="39" customFormat="1" ht="12" customHeight="1">
      <c r="D411" s="51"/>
      <c r="E411" s="51"/>
      <c r="F411" s="51"/>
      <c r="J411" s="34"/>
      <c r="O411" s="38"/>
    </row>
    <row r="412" spans="4:15" s="39" customFormat="1" ht="12" customHeight="1">
      <c r="D412" s="51"/>
      <c r="E412" s="51"/>
      <c r="F412" s="51"/>
      <c r="J412" s="34"/>
      <c r="O412" s="38"/>
    </row>
    <row r="413" spans="4:15" s="39" customFormat="1" ht="12" customHeight="1">
      <c r="D413" s="51"/>
      <c r="E413" s="51"/>
      <c r="F413" s="51"/>
      <c r="J413" s="34"/>
      <c r="O413" s="38"/>
    </row>
    <row r="414" spans="4:15" s="39" customFormat="1" ht="12" customHeight="1">
      <c r="D414" s="51"/>
      <c r="E414" s="51"/>
      <c r="F414" s="51"/>
      <c r="J414" s="34"/>
      <c r="O414" s="38"/>
    </row>
    <row r="415" spans="4:15" s="39" customFormat="1" ht="12" customHeight="1">
      <c r="D415" s="51"/>
      <c r="E415" s="51"/>
      <c r="F415" s="51"/>
      <c r="J415" s="34"/>
      <c r="O415" s="38"/>
    </row>
    <row r="416" spans="4:15" s="39" customFormat="1" ht="12" customHeight="1">
      <c r="D416" s="51"/>
      <c r="E416" s="51"/>
      <c r="F416" s="51"/>
      <c r="J416" s="34"/>
      <c r="O416" s="38"/>
    </row>
    <row r="417" spans="4:15" s="39" customFormat="1" ht="12" customHeight="1">
      <c r="D417" s="51"/>
      <c r="E417" s="51"/>
      <c r="F417" s="51"/>
      <c r="J417" s="34"/>
      <c r="O417" s="38"/>
    </row>
    <row r="418" spans="4:15" s="39" customFormat="1" ht="12" customHeight="1">
      <c r="D418" s="51"/>
      <c r="E418" s="51"/>
      <c r="F418" s="51"/>
      <c r="J418" s="34"/>
      <c r="O418" s="38"/>
    </row>
    <row r="419" spans="4:15" s="39" customFormat="1" ht="12" customHeight="1">
      <c r="D419" s="51"/>
      <c r="E419" s="51"/>
      <c r="F419" s="51"/>
      <c r="J419" s="34"/>
      <c r="O419" s="38"/>
    </row>
    <row r="420" spans="4:15" s="39" customFormat="1" ht="12" customHeight="1">
      <c r="D420" s="51"/>
      <c r="E420" s="51"/>
      <c r="F420" s="51"/>
      <c r="J420" s="34"/>
      <c r="O420" s="38"/>
    </row>
    <row r="421" spans="4:15" s="39" customFormat="1" ht="12" customHeight="1">
      <c r="D421" s="51"/>
      <c r="E421" s="51"/>
      <c r="F421" s="51"/>
      <c r="J421" s="34"/>
      <c r="O421" s="38"/>
    </row>
    <row r="422" spans="4:15" s="39" customFormat="1" ht="12" customHeight="1">
      <c r="D422" s="51"/>
      <c r="E422" s="51"/>
      <c r="F422" s="51"/>
      <c r="J422" s="34"/>
      <c r="O422" s="38"/>
    </row>
    <row r="423" spans="4:15" s="39" customFormat="1" ht="12" customHeight="1">
      <c r="D423" s="51"/>
      <c r="E423" s="51"/>
      <c r="F423" s="51"/>
      <c r="J423" s="34"/>
      <c r="O423" s="38"/>
    </row>
    <row r="424" spans="4:15" s="39" customFormat="1" ht="12" customHeight="1">
      <c r="D424" s="51"/>
      <c r="E424" s="51"/>
      <c r="F424" s="51"/>
      <c r="J424" s="34"/>
      <c r="O424" s="38"/>
    </row>
    <row r="425" spans="4:15" s="39" customFormat="1" ht="12" customHeight="1">
      <c r="D425" s="51"/>
      <c r="E425" s="51"/>
      <c r="F425" s="51"/>
      <c r="J425" s="34"/>
      <c r="O425" s="38"/>
    </row>
    <row r="426" spans="4:15" s="39" customFormat="1" ht="12" customHeight="1">
      <c r="D426" s="51"/>
      <c r="E426" s="51"/>
      <c r="F426" s="51"/>
      <c r="J426" s="34"/>
      <c r="O426" s="38"/>
    </row>
    <row r="427" spans="4:15" s="39" customFormat="1" ht="12" customHeight="1">
      <c r="D427" s="51"/>
      <c r="E427" s="51"/>
      <c r="F427" s="51"/>
      <c r="J427" s="34"/>
      <c r="O427" s="38"/>
    </row>
    <row r="428" spans="4:15" s="39" customFormat="1" ht="12" customHeight="1">
      <c r="D428" s="51"/>
      <c r="E428" s="51"/>
      <c r="F428" s="51"/>
      <c r="J428" s="34"/>
      <c r="O428" s="38"/>
    </row>
    <row r="429" spans="4:15" s="39" customFormat="1" ht="12" customHeight="1">
      <c r="D429" s="51"/>
      <c r="E429" s="51"/>
      <c r="F429" s="51"/>
      <c r="J429" s="34"/>
      <c r="O429" s="38"/>
    </row>
    <row r="430" spans="4:15" s="39" customFormat="1" ht="12" customHeight="1">
      <c r="D430" s="51"/>
      <c r="E430" s="51"/>
      <c r="F430" s="51"/>
      <c r="J430" s="34"/>
      <c r="O430" s="38"/>
    </row>
    <row r="431" spans="4:15" s="39" customFormat="1" ht="12" customHeight="1">
      <c r="D431" s="51"/>
      <c r="E431" s="51"/>
      <c r="F431" s="51"/>
      <c r="J431" s="34"/>
      <c r="O431" s="38"/>
    </row>
    <row r="432" spans="4:15" s="39" customFormat="1" ht="12" customHeight="1">
      <c r="D432" s="51"/>
      <c r="E432" s="51"/>
      <c r="F432" s="51"/>
      <c r="J432" s="34"/>
      <c r="O432" s="38"/>
    </row>
    <row r="433" spans="4:15" s="39" customFormat="1" ht="12" customHeight="1">
      <c r="D433" s="51"/>
      <c r="E433" s="51"/>
      <c r="F433" s="51"/>
      <c r="J433" s="34"/>
      <c r="O433" s="38"/>
    </row>
    <row r="434" spans="4:15" s="39" customFormat="1" ht="12" customHeight="1">
      <c r="D434" s="51"/>
      <c r="E434" s="51"/>
      <c r="F434" s="51"/>
      <c r="J434" s="34"/>
      <c r="O434" s="38"/>
    </row>
    <row r="435" spans="4:15" s="39" customFormat="1" ht="12" customHeight="1">
      <c r="D435" s="51"/>
      <c r="E435" s="51"/>
      <c r="F435" s="51"/>
      <c r="J435" s="34"/>
      <c r="O435" s="38"/>
    </row>
    <row r="436" spans="4:15" s="39" customFormat="1" ht="12" customHeight="1">
      <c r="D436" s="51"/>
      <c r="E436" s="51"/>
      <c r="F436" s="51"/>
      <c r="J436" s="34"/>
      <c r="O436" s="38"/>
    </row>
    <row r="437" spans="4:15" s="39" customFormat="1" ht="12" customHeight="1">
      <c r="D437" s="51"/>
      <c r="E437" s="51"/>
      <c r="F437" s="51"/>
      <c r="J437" s="34"/>
      <c r="O437" s="38"/>
    </row>
    <row r="438" spans="4:15" s="39" customFormat="1" ht="12" customHeight="1">
      <c r="D438" s="51"/>
      <c r="E438" s="51"/>
      <c r="F438" s="51"/>
      <c r="J438" s="34"/>
      <c r="O438" s="38"/>
    </row>
    <row r="439" spans="4:15" s="39" customFormat="1" ht="12" customHeight="1">
      <c r="D439" s="51"/>
      <c r="E439" s="51"/>
      <c r="F439" s="51"/>
      <c r="J439" s="34"/>
      <c r="O439" s="38"/>
    </row>
    <row r="440" spans="4:15" s="39" customFormat="1" ht="12" customHeight="1">
      <c r="D440" s="51"/>
      <c r="E440" s="51"/>
      <c r="F440" s="51"/>
      <c r="J440" s="34"/>
      <c r="O440" s="38"/>
    </row>
    <row r="441" spans="4:15" s="39" customFormat="1" ht="12" customHeight="1">
      <c r="D441" s="51"/>
      <c r="E441" s="51"/>
      <c r="F441" s="51"/>
      <c r="J441" s="34"/>
      <c r="O441" s="38"/>
    </row>
    <row r="442" spans="4:15" s="39" customFormat="1" ht="12" customHeight="1">
      <c r="D442" s="51"/>
      <c r="E442" s="51"/>
      <c r="F442" s="51"/>
      <c r="J442" s="34"/>
      <c r="O442" s="38"/>
    </row>
    <row r="443" spans="4:15" s="39" customFormat="1" ht="12" customHeight="1">
      <c r="D443" s="51"/>
      <c r="E443" s="51"/>
      <c r="F443" s="51"/>
      <c r="J443" s="34"/>
      <c r="O443" s="38"/>
    </row>
    <row r="444" spans="4:15" s="39" customFormat="1" ht="12" customHeight="1">
      <c r="D444" s="51"/>
      <c r="E444" s="51"/>
      <c r="F444" s="51"/>
      <c r="J444" s="34"/>
      <c r="O444" s="38"/>
    </row>
    <row r="445" spans="4:15" s="39" customFormat="1" ht="12" customHeight="1">
      <c r="D445" s="51"/>
      <c r="E445" s="51"/>
      <c r="F445" s="51"/>
      <c r="J445" s="34"/>
      <c r="O445" s="38"/>
    </row>
    <row r="446" spans="4:15" s="39" customFormat="1" ht="12" customHeight="1">
      <c r="D446" s="51"/>
      <c r="E446" s="51"/>
      <c r="F446" s="51"/>
      <c r="J446" s="34"/>
      <c r="O446" s="38"/>
    </row>
    <row r="447" spans="4:15" s="39" customFormat="1" ht="12" customHeight="1">
      <c r="D447" s="51"/>
      <c r="E447" s="51"/>
      <c r="F447" s="51"/>
      <c r="J447" s="34"/>
      <c r="O447" s="38"/>
    </row>
    <row r="448" spans="4:15" s="39" customFormat="1" ht="12" customHeight="1">
      <c r="D448" s="51"/>
      <c r="E448" s="51"/>
      <c r="F448" s="51"/>
      <c r="J448" s="34"/>
      <c r="O448" s="38"/>
    </row>
    <row r="449" spans="4:15" s="39" customFormat="1" ht="12" customHeight="1">
      <c r="D449" s="51"/>
      <c r="E449" s="51"/>
      <c r="F449" s="51"/>
      <c r="J449" s="34"/>
      <c r="O449" s="38"/>
    </row>
    <row r="450" spans="4:15" s="39" customFormat="1" ht="12" customHeight="1">
      <c r="D450" s="51"/>
      <c r="E450" s="51"/>
      <c r="F450" s="51"/>
      <c r="J450" s="34"/>
      <c r="O450" s="38"/>
    </row>
    <row r="451" spans="4:15" s="39" customFormat="1" ht="12" customHeight="1">
      <c r="D451" s="51"/>
      <c r="E451" s="51"/>
      <c r="F451" s="51"/>
      <c r="J451" s="34"/>
      <c r="O451" s="38"/>
    </row>
    <row r="452" spans="4:15" s="39" customFormat="1" ht="12" customHeight="1">
      <c r="D452" s="51"/>
      <c r="E452" s="51"/>
      <c r="F452" s="51"/>
      <c r="J452" s="34"/>
      <c r="O452" s="38"/>
    </row>
    <row r="453" spans="4:15" s="39" customFormat="1" ht="12" customHeight="1">
      <c r="D453" s="51"/>
      <c r="E453" s="51"/>
      <c r="F453" s="51"/>
      <c r="J453" s="34"/>
      <c r="O453" s="38"/>
    </row>
    <row r="454" spans="4:15" s="39" customFormat="1" ht="12" customHeight="1">
      <c r="D454" s="51"/>
      <c r="E454" s="51"/>
      <c r="F454" s="51"/>
      <c r="J454" s="34"/>
      <c r="O454" s="38"/>
    </row>
    <row r="455" spans="4:15" s="39" customFormat="1" ht="12" customHeight="1">
      <c r="D455" s="51"/>
      <c r="E455" s="51"/>
      <c r="F455" s="51"/>
      <c r="J455" s="34"/>
      <c r="O455" s="38"/>
    </row>
    <row r="456" spans="4:15" s="39" customFormat="1" ht="12" customHeight="1">
      <c r="D456" s="51"/>
      <c r="E456" s="51"/>
      <c r="F456" s="51"/>
      <c r="J456" s="34"/>
      <c r="O456" s="38"/>
    </row>
    <row r="457" spans="4:15" s="39" customFormat="1" ht="12" customHeight="1">
      <c r="D457" s="51"/>
      <c r="E457" s="51"/>
      <c r="F457" s="51"/>
      <c r="J457" s="34"/>
      <c r="O457" s="38"/>
    </row>
    <row r="458" spans="4:15" s="39" customFormat="1" ht="12" customHeight="1">
      <c r="D458" s="51"/>
      <c r="E458" s="51"/>
      <c r="F458" s="51"/>
      <c r="J458" s="34"/>
      <c r="O458" s="38"/>
    </row>
    <row r="459" spans="4:15" s="39" customFormat="1" ht="12" customHeight="1">
      <c r="D459" s="51"/>
      <c r="E459" s="51"/>
      <c r="F459" s="51"/>
      <c r="J459" s="34"/>
      <c r="O459" s="38"/>
    </row>
    <row r="460" spans="4:15" s="39" customFormat="1" ht="12" customHeight="1">
      <c r="D460" s="51"/>
      <c r="E460" s="51"/>
      <c r="F460" s="51"/>
      <c r="J460" s="34"/>
      <c r="O460" s="38"/>
    </row>
    <row r="461" spans="4:15" s="39" customFormat="1" ht="12" customHeight="1">
      <c r="D461" s="51"/>
      <c r="E461" s="51"/>
      <c r="F461" s="51"/>
      <c r="J461" s="34"/>
      <c r="O461" s="38"/>
    </row>
    <row r="462" spans="4:15" s="39" customFormat="1" ht="12" customHeight="1">
      <c r="D462" s="51"/>
      <c r="E462" s="51"/>
      <c r="F462" s="51"/>
      <c r="J462" s="34"/>
      <c r="O462" s="38"/>
    </row>
    <row r="463" spans="4:15" s="39" customFormat="1" ht="12" customHeight="1">
      <c r="D463" s="51"/>
      <c r="E463" s="51"/>
      <c r="F463" s="51"/>
      <c r="J463" s="34"/>
      <c r="O463" s="38"/>
    </row>
    <row r="464" spans="4:15" s="39" customFormat="1" ht="12" customHeight="1">
      <c r="D464" s="51"/>
      <c r="E464" s="51"/>
      <c r="F464" s="51"/>
      <c r="J464" s="34"/>
      <c r="O464" s="38"/>
    </row>
    <row r="465" spans="4:15" s="39" customFormat="1" ht="12" customHeight="1">
      <c r="D465" s="51"/>
      <c r="E465" s="51"/>
      <c r="F465" s="51"/>
      <c r="J465" s="34"/>
      <c r="O465" s="38"/>
    </row>
    <row r="466" spans="4:15" s="39" customFormat="1" ht="12" customHeight="1">
      <c r="D466" s="51"/>
      <c r="E466" s="51"/>
      <c r="F466" s="51"/>
      <c r="J466" s="34"/>
      <c r="O466" s="38"/>
    </row>
    <row r="467" spans="4:15" s="39" customFormat="1" ht="12" customHeight="1">
      <c r="D467" s="51"/>
      <c r="E467" s="51"/>
      <c r="F467" s="51"/>
      <c r="J467" s="34"/>
      <c r="O467" s="38"/>
    </row>
    <row r="468" spans="4:15" s="39" customFormat="1" ht="12" customHeight="1">
      <c r="D468" s="51"/>
      <c r="E468" s="51"/>
      <c r="F468" s="51"/>
      <c r="J468" s="34"/>
      <c r="O468" s="38"/>
    </row>
    <row r="469" spans="4:15" s="39" customFormat="1" ht="12" customHeight="1">
      <c r="D469" s="51"/>
      <c r="E469" s="51"/>
      <c r="F469" s="51"/>
      <c r="J469" s="34"/>
      <c r="O469" s="38"/>
    </row>
    <row r="470" spans="4:15" s="39" customFormat="1" ht="12" customHeight="1">
      <c r="D470" s="51"/>
      <c r="E470" s="51"/>
      <c r="F470" s="51"/>
      <c r="J470" s="34"/>
      <c r="O470" s="38"/>
    </row>
    <row r="471" spans="4:15" s="39" customFormat="1" ht="12" customHeight="1">
      <c r="D471" s="51"/>
      <c r="E471" s="51"/>
      <c r="F471" s="51"/>
      <c r="J471" s="34"/>
      <c r="O471" s="38"/>
    </row>
    <row r="472" spans="4:15" s="39" customFormat="1" ht="12" customHeight="1">
      <c r="D472" s="51"/>
      <c r="E472" s="51"/>
      <c r="F472" s="51"/>
      <c r="J472" s="34"/>
      <c r="O472" s="38"/>
    </row>
    <row r="473" spans="4:15" s="39" customFormat="1" ht="12" customHeight="1">
      <c r="D473" s="51"/>
      <c r="E473" s="51"/>
      <c r="F473" s="51"/>
      <c r="J473" s="34"/>
      <c r="O473" s="38"/>
    </row>
    <row r="474" spans="4:15" s="39" customFormat="1" ht="12" customHeight="1">
      <c r="D474" s="51"/>
      <c r="E474" s="51"/>
      <c r="F474" s="51"/>
      <c r="J474" s="34"/>
      <c r="O474" s="38"/>
    </row>
    <row r="475" spans="4:15" s="39" customFormat="1" ht="12" customHeight="1">
      <c r="D475" s="51"/>
      <c r="E475" s="51"/>
      <c r="F475" s="51"/>
      <c r="J475" s="34"/>
      <c r="O475" s="38"/>
    </row>
    <row r="476" spans="4:15" s="39" customFormat="1" ht="12" customHeight="1">
      <c r="D476" s="51"/>
      <c r="E476" s="51"/>
      <c r="F476" s="51"/>
      <c r="J476" s="34"/>
      <c r="O476" s="38"/>
    </row>
    <row r="477" spans="4:15" s="39" customFormat="1" ht="12" customHeight="1">
      <c r="D477" s="51"/>
      <c r="E477" s="51"/>
      <c r="F477" s="51"/>
      <c r="J477" s="34"/>
      <c r="O477" s="38"/>
    </row>
    <row r="478" spans="4:15" s="39" customFormat="1" ht="12" customHeight="1">
      <c r="D478" s="51"/>
      <c r="E478" s="51"/>
      <c r="F478" s="51"/>
      <c r="J478" s="34"/>
      <c r="O478" s="38"/>
    </row>
    <row r="479" spans="4:15" s="39" customFormat="1" ht="12" customHeight="1">
      <c r="D479" s="51"/>
      <c r="E479" s="51"/>
      <c r="F479" s="51"/>
      <c r="J479" s="34"/>
      <c r="O479" s="38"/>
    </row>
    <row r="480" spans="4:15" s="39" customFormat="1" ht="12" customHeight="1">
      <c r="D480" s="51"/>
      <c r="E480" s="51"/>
      <c r="F480" s="51"/>
      <c r="J480" s="34"/>
      <c r="O480" s="38"/>
    </row>
    <row r="481" spans="4:15" s="39" customFormat="1" ht="12" customHeight="1">
      <c r="D481" s="51"/>
      <c r="E481" s="51"/>
      <c r="F481" s="51"/>
      <c r="J481" s="34"/>
      <c r="O481" s="38"/>
    </row>
    <row r="482" spans="4:15" s="39" customFormat="1" ht="12" customHeight="1">
      <c r="D482" s="51"/>
      <c r="E482" s="51"/>
      <c r="F482" s="51"/>
      <c r="J482" s="34"/>
      <c r="O482" s="38"/>
    </row>
    <row r="483" spans="4:15" s="39" customFormat="1" ht="12" customHeight="1">
      <c r="D483" s="51"/>
      <c r="E483" s="51"/>
      <c r="F483" s="51"/>
      <c r="J483" s="34"/>
      <c r="O483" s="38"/>
    </row>
    <row r="484" spans="4:15" s="39" customFormat="1" ht="12" customHeight="1">
      <c r="D484" s="51"/>
      <c r="E484" s="51"/>
      <c r="F484" s="51"/>
      <c r="J484" s="34"/>
      <c r="O484" s="38"/>
    </row>
    <row r="485" spans="4:15" s="39" customFormat="1" ht="12" customHeight="1">
      <c r="D485" s="51"/>
      <c r="E485" s="51"/>
      <c r="F485" s="51"/>
      <c r="J485" s="34"/>
      <c r="O485" s="38"/>
    </row>
    <row r="486" spans="4:15" s="39" customFormat="1" ht="12" customHeight="1">
      <c r="D486" s="51"/>
      <c r="E486" s="51"/>
      <c r="F486" s="51"/>
      <c r="J486" s="34"/>
      <c r="O486" s="38"/>
    </row>
    <row r="487" spans="4:15" s="39" customFormat="1" ht="12" customHeight="1">
      <c r="D487" s="51"/>
      <c r="E487" s="51"/>
      <c r="F487" s="51"/>
      <c r="J487" s="34"/>
      <c r="O487" s="38"/>
    </row>
    <row r="488" spans="4:15" s="39" customFormat="1" ht="12" customHeight="1">
      <c r="D488" s="51"/>
      <c r="E488" s="51"/>
      <c r="F488" s="51"/>
      <c r="J488" s="34"/>
      <c r="O488" s="38"/>
    </row>
    <row r="489" spans="4:15" s="39" customFormat="1" ht="12" customHeight="1">
      <c r="D489" s="51"/>
      <c r="E489" s="51"/>
      <c r="F489" s="51"/>
      <c r="J489" s="34"/>
      <c r="O489" s="38"/>
    </row>
    <row r="490" spans="4:15" s="39" customFormat="1" ht="12" customHeight="1">
      <c r="D490" s="51"/>
      <c r="E490" s="51"/>
      <c r="F490" s="51"/>
      <c r="J490" s="34"/>
      <c r="O490" s="38"/>
    </row>
    <row r="491" spans="4:15" s="39" customFormat="1" ht="12" customHeight="1">
      <c r="D491" s="51"/>
      <c r="E491" s="51"/>
      <c r="F491" s="51"/>
      <c r="J491" s="34"/>
      <c r="O491" s="38"/>
    </row>
    <row r="492" spans="4:15" s="39" customFormat="1" ht="12" customHeight="1">
      <c r="D492" s="51"/>
      <c r="E492" s="51"/>
      <c r="F492" s="51"/>
      <c r="J492" s="34"/>
      <c r="O492" s="38"/>
    </row>
    <row r="493" spans="4:15" s="39" customFormat="1" ht="12" customHeight="1">
      <c r="D493" s="51"/>
      <c r="E493" s="51"/>
      <c r="F493" s="51"/>
      <c r="J493" s="34"/>
      <c r="O493" s="38"/>
    </row>
    <row r="494" spans="4:15" s="39" customFormat="1" ht="12" customHeight="1">
      <c r="D494" s="51"/>
      <c r="E494" s="51"/>
      <c r="F494" s="51"/>
      <c r="J494" s="34"/>
      <c r="O494" s="38"/>
    </row>
    <row r="495" spans="4:15" s="39" customFormat="1" ht="12" customHeight="1">
      <c r="D495" s="51"/>
      <c r="E495" s="51"/>
      <c r="F495" s="51"/>
      <c r="J495" s="34"/>
      <c r="O495" s="38"/>
    </row>
    <row r="496" spans="4:15" s="39" customFormat="1" ht="12" customHeight="1">
      <c r="D496" s="51"/>
      <c r="E496" s="51"/>
      <c r="F496" s="51"/>
      <c r="J496" s="34"/>
      <c r="O496" s="38"/>
    </row>
    <row r="497" spans="4:15" s="39" customFormat="1" ht="12" customHeight="1">
      <c r="D497" s="51"/>
      <c r="E497" s="51"/>
      <c r="F497" s="51"/>
      <c r="J497" s="34"/>
      <c r="O497" s="38"/>
    </row>
    <row r="498" spans="4:15" s="39" customFormat="1" ht="12" customHeight="1">
      <c r="D498" s="51"/>
      <c r="E498" s="51"/>
      <c r="F498" s="51"/>
      <c r="J498" s="34"/>
      <c r="O498" s="38"/>
    </row>
    <row r="499" spans="4:15" s="39" customFormat="1" ht="12" customHeight="1">
      <c r="D499" s="51"/>
      <c r="E499" s="51"/>
      <c r="F499" s="51"/>
      <c r="J499" s="34"/>
      <c r="O499" s="38"/>
    </row>
    <row r="500" spans="4:15" s="39" customFormat="1" ht="12" customHeight="1">
      <c r="D500" s="51"/>
      <c r="E500" s="51"/>
      <c r="F500" s="51"/>
      <c r="J500" s="34"/>
      <c r="O500" s="38"/>
    </row>
    <row r="501" spans="4:15" s="39" customFormat="1" ht="12" customHeight="1">
      <c r="D501" s="51"/>
      <c r="E501" s="51"/>
      <c r="F501" s="51"/>
      <c r="J501" s="34"/>
      <c r="O501" s="38"/>
    </row>
    <row r="502" spans="4:15" s="39" customFormat="1" ht="12" customHeight="1">
      <c r="D502" s="51"/>
      <c r="E502" s="51"/>
      <c r="F502" s="51"/>
      <c r="J502" s="34"/>
      <c r="O502" s="38"/>
    </row>
    <row r="503" spans="4:15" s="39" customFormat="1" ht="12" customHeight="1">
      <c r="D503" s="51"/>
      <c r="E503" s="51"/>
      <c r="F503" s="51"/>
      <c r="J503" s="34"/>
      <c r="O503" s="38"/>
    </row>
    <row r="504" spans="4:15" s="39" customFormat="1" ht="12" customHeight="1">
      <c r="D504" s="51"/>
      <c r="E504" s="51"/>
      <c r="F504" s="51"/>
      <c r="J504" s="34"/>
      <c r="O504" s="38"/>
    </row>
    <row r="505" spans="4:15" s="39" customFormat="1" ht="12" customHeight="1">
      <c r="D505" s="51"/>
      <c r="E505" s="51"/>
      <c r="F505" s="51"/>
      <c r="J505" s="34"/>
      <c r="O505" s="38"/>
    </row>
    <row r="506" spans="4:15" s="39" customFormat="1" ht="12" customHeight="1">
      <c r="D506" s="51"/>
      <c r="E506" s="51"/>
      <c r="F506" s="51"/>
      <c r="J506" s="34"/>
      <c r="O506" s="38"/>
    </row>
    <row r="507" spans="4:15" s="39" customFormat="1" ht="12" customHeight="1">
      <c r="D507" s="51"/>
      <c r="E507" s="51"/>
      <c r="F507" s="51"/>
      <c r="J507" s="34"/>
      <c r="O507" s="38"/>
    </row>
    <row r="508" spans="4:15" s="39" customFormat="1" ht="12" customHeight="1">
      <c r="D508" s="51"/>
      <c r="E508" s="51"/>
      <c r="F508" s="51"/>
      <c r="J508" s="34"/>
      <c r="O508" s="38"/>
    </row>
    <row r="509" spans="4:15" s="39" customFormat="1" ht="12" customHeight="1">
      <c r="D509" s="51"/>
      <c r="E509" s="51"/>
      <c r="F509" s="51"/>
      <c r="J509" s="34"/>
      <c r="O509" s="38"/>
    </row>
    <row r="510" spans="4:15" s="39" customFormat="1" ht="12" customHeight="1">
      <c r="D510" s="51"/>
      <c r="E510" s="51"/>
      <c r="F510" s="51"/>
      <c r="J510" s="34"/>
      <c r="O510" s="38"/>
    </row>
    <row r="511" spans="4:15" s="39" customFormat="1" ht="12" customHeight="1">
      <c r="D511" s="51"/>
      <c r="E511" s="51"/>
      <c r="F511" s="51"/>
      <c r="J511" s="34"/>
      <c r="O511" s="38"/>
    </row>
    <row r="512" spans="4:15" s="39" customFormat="1" ht="12" customHeight="1">
      <c r="D512" s="51"/>
      <c r="E512" s="51"/>
      <c r="F512" s="51"/>
      <c r="J512" s="34"/>
      <c r="O512" s="38"/>
    </row>
    <row r="513" spans="4:15" s="39" customFormat="1" ht="12" customHeight="1">
      <c r="D513" s="51"/>
      <c r="E513" s="51"/>
      <c r="F513" s="51"/>
      <c r="J513" s="34"/>
      <c r="O513" s="38"/>
    </row>
    <row r="514" spans="4:15" s="39" customFormat="1" ht="12" customHeight="1">
      <c r="D514" s="51"/>
      <c r="E514" s="51"/>
      <c r="F514" s="51"/>
      <c r="J514" s="34"/>
      <c r="O514" s="38"/>
    </row>
    <row r="515" spans="4:15" s="39" customFormat="1" ht="12" customHeight="1">
      <c r="D515" s="51"/>
      <c r="E515" s="51"/>
      <c r="F515" s="51"/>
      <c r="J515" s="34"/>
      <c r="O515" s="38"/>
    </row>
    <row r="516" spans="4:15" s="39" customFormat="1" ht="12" customHeight="1">
      <c r="D516" s="51"/>
      <c r="E516" s="51"/>
      <c r="F516" s="51"/>
      <c r="J516" s="34"/>
      <c r="O516" s="38"/>
    </row>
    <row r="517" spans="4:15" s="39" customFormat="1" ht="12" customHeight="1">
      <c r="D517" s="51"/>
      <c r="E517" s="51"/>
      <c r="F517" s="51"/>
      <c r="J517" s="34"/>
      <c r="O517" s="38"/>
    </row>
    <row r="518" spans="4:15" s="39" customFormat="1" ht="12" customHeight="1">
      <c r="D518" s="51"/>
      <c r="E518" s="51"/>
      <c r="F518" s="51"/>
      <c r="J518" s="34"/>
      <c r="O518" s="38"/>
    </row>
    <row r="519" spans="4:15" s="39" customFormat="1" ht="12" customHeight="1">
      <c r="D519" s="51"/>
      <c r="E519" s="51"/>
      <c r="F519" s="51"/>
      <c r="J519" s="34"/>
      <c r="O519" s="38"/>
    </row>
    <row r="520" spans="4:15" s="39" customFormat="1" ht="12" customHeight="1">
      <c r="D520" s="51"/>
      <c r="E520" s="51"/>
      <c r="F520" s="51"/>
      <c r="J520" s="34"/>
      <c r="O520" s="38"/>
    </row>
    <row r="521" spans="4:15" s="39" customFormat="1" ht="12" customHeight="1">
      <c r="D521" s="51"/>
      <c r="E521" s="51"/>
      <c r="F521" s="51"/>
      <c r="J521" s="34"/>
      <c r="O521" s="38"/>
    </row>
    <row r="522" spans="4:15" s="39" customFormat="1" ht="12" customHeight="1">
      <c r="D522" s="51"/>
      <c r="E522" s="51"/>
      <c r="F522" s="51"/>
      <c r="J522" s="34"/>
      <c r="O522" s="38"/>
    </row>
    <row r="523" spans="4:15" s="39" customFormat="1" ht="12" customHeight="1">
      <c r="D523" s="51"/>
      <c r="E523" s="51"/>
      <c r="F523" s="51"/>
      <c r="J523" s="34"/>
      <c r="O523" s="38"/>
    </row>
    <row r="524" spans="4:15" s="39" customFormat="1" ht="12" customHeight="1">
      <c r="D524" s="51"/>
      <c r="E524" s="51"/>
      <c r="F524" s="51"/>
      <c r="J524" s="34"/>
      <c r="O524" s="38"/>
    </row>
    <row r="525" spans="4:15" s="39" customFormat="1" ht="12" customHeight="1">
      <c r="D525" s="51"/>
      <c r="E525" s="51"/>
      <c r="F525" s="51"/>
      <c r="J525" s="34"/>
      <c r="O525" s="38"/>
    </row>
    <row r="526" spans="4:15" s="39" customFormat="1" ht="12" customHeight="1">
      <c r="D526" s="51"/>
      <c r="E526" s="51"/>
      <c r="F526" s="51"/>
      <c r="J526" s="34"/>
      <c r="O526" s="38"/>
    </row>
    <row r="527" spans="4:15" s="39" customFormat="1" ht="12" customHeight="1">
      <c r="D527" s="51"/>
      <c r="E527" s="51"/>
      <c r="F527" s="51"/>
      <c r="J527" s="34"/>
      <c r="O527" s="38"/>
    </row>
    <row r="528" spans="4:15" s="39" customFormat="1" ht="12" customHeight="1">
      <c r="D528" s="51"/>
      <c r="E528" s="51"/>
      <c r="F528" s="51"/>
      <c r="J528" s="34"/>
      <c r="O528" s="38"/>
    </row>
    <row r="529" spans="4:15" s="39" customFormat="1" ht="12" customHeight="1">
      <c r="D529" s="51"/>
      <c r="E529" s="51"/>
      <c r="F529" s="51"/>
      <c r="J529" s="34"/>
      <c r="O529" s="38"/>
    </row>
    <row r="530" spans="4:15" s="39" customFormat="1" ht="12" customHeight="1">
      <c r="D530" s="51"/>
      <c r="E530" s="51"/>
      <c r="F530" s="51"/>
      <c r="J530" s="34"/>
      <c r="O530" s="38"/>
    </row>
    <row r="531" spans="4:15" s="39" customFormat="1" ht="12" customHeight="1">
      <c r="D531" s="51"/>
      <c r="E531" s="51"/>
      <c r="F531" s="51"/>
      <c r="J531" s="34"/>
      <c r="O531" s="38"/>
    </row>
    <row r="532" spans="4:15" s="39" customFormat="1" ht="12" customHeight="1">
      <c r="D532" s="51"/>
      <c r="E532" s="51"/>
      <c r="F532" s="51"/>
      <c r="J532" s="34"/>
      <c r="O532" s="38"/>
    </row>
    <row r="533" spans="4:15" s="39" customFormat="1" ht="12" customHeight="1">
      <c r="D533" s="51"/>
      <c r="E533" s="51"/>
      <c r="F533" s="51"/>
      <c r="J533" s="34"/>
      <c r="O533" s="38"/>
    </row>
    <row r="534" spans="4:15" s="39" customFormat="1" ht="12" customHeight="1">
      <c r="D534" s="51"/>
      <c r="E534" s="51"/>
      <c r="F534" s="51"/>
      <c r="J534" s="34"/>
      <c r="O534" s="38"/>
    </row>
    <row r="535" spans="4:15" s="39" customFormat="1" ht="12" customHeight="1">
      <c r="D535" s="51"/>
      <c r="E535" s="51"/>
      <c r="F535" s="51"/>
      <c r="J535" s="34"/>
      <c r="O535" s="38"/>
    </row>
    <row r="536" spans="4:15" s="39" customFormat="1" ht="12" customHeight="1">
      <c r="D536" s="51"/>
      <c r="E536" s="51"/>
      <c r="F536" s="51"/>
      <c r="J536" s="34"/>
      <c r="O536" s="38"/>
    </row>
    <row r="537" spans="4:15" s="39" customFormat="1" ht="12" customHeight="1">
      <c r="D537" s="51"/>
      <c r="E537" s="51"/>
      <c r="F537" s="51"/>
      <c r="J537" s="34"/>
      <c r="O537" s="38"/>
    </row>
    <row r="538" spans="4:15" s="39" customFormat="1" ht="12" customHeight="1">
      <c r="D538" s="51"/>
      <c r="E538" s="51"/>
      <c r="F538" s="51"/>
      <c r="J538" s="34"/>
      <c r="O538" s="38"/>
    </row>
    <row r="539" spans="4:15" s="39" customFormat="1" ht="12" customHeight="1">
      <c r="D539" s="51"/>
      <c r="E539" s="51"/>
      <c r="F539" s="51"/>
      <c r="J539" s="34"/>
      <c r="O539" s="38"/>
    </row>
    <row r="540" spans="4:15" s="39" customFormat="1" ht="12" customHeight="1">
      <c r="D540" s="51"/>
      <c r="E540" s="51"/>
      <c r="F540" s="51"/>
      <c r="J540" s="34"/>
      <c r="O540" s="38"/>
    </row>
    <row r="541" spans="4:15" s="39" customFormat="1" ht="12" customHeight="1">
      <c r="D541" s="51"/>
      <c r="E541" s="51"/>
      <c r="F541" s="51"/>
      <c r="J541" s="34"/>
      <c r="O541" s="38"/>
    </row>
    <row r="542" spans="4:15" s="39" customFormat="1" ht="12" customHeight="1">
      <c r="D542" s="51"/>
      <c r="E542" s="51"/>
      <c r="F542" s="51"/>
      <c r="J542" s="34"/>
      <c r="O542" s="38"/>
    </row>
    <row r="543" spans="4:15" s="39" customFormat="1" ht="12" customHeight="1">
      <c r="D543" s="51"/>
      <c r="E543" s="51"/>
      <c r="F543" s="51"/>
      <c r="J543" s="34"/>
      <c r="O543" s="38"/>
    </row>
    <row r="544" spans="4:15" s="39" customFormat="1" ht="12" customHeight="1">
      <c r="D544" s="51"/>
      <c r="E544" s="51"/>
      <c r="F544" s="51"/>
      <c r="J544" s="34"/>
      <c r="O544" s="38"/>
    </row>
    <row r="545" spans="4:15" s="39" customFormat="1" ht="12" customHeight="1">
      <c r="D545" s="51"/>
      <c r="E545" s="51"/>
      <c r="F545" s="51"/>
      <c r="J545" s="34"/>
      <c r="O545" s="38"/>
    </row>
    <row r="546" spans="4:15" s="39" customFormat="1" ht="12" customHeight="1">
      <c r="D546" s="51"/>
      <c r="E546" s="51"/>
      <c r="F546" s="51"/>
      <c r="J546" s="34"/>
      <c r="O546" s="38"/>
    </row>
    <row r="547" spans="4:15" s="39" customFormat="1" ht="12" customHeight="1">
      <c r="D547" s="51"/>
      <c r="E547" s="51"/>
      <c r="F547" s="51"/>
      <c r="J547" s="34"/>
      <c r="O547" s="38"/>
    </row>
    <row r="548" spans="4:15" s="39" customFormat="1" ht="12" customHeight="1">
      <c r="D548" s="51"/>
      <c r="E548" s="51"/>
      <c r="F548" s="51"/>
      <c r="J548" s="34"/>
      <c r="O548" s="38"/>
    </row>
    <row r="549" spans="4:15" s="39" customFormat="1" ht="12" customHeight="1">
      <c r="D549" s="51"/>
      <c r="E549" s="51"/>
      <c r="F549" s="51"/>
      <c r="J549" s="34"/>
      <c r="O549" s="38"/>
    </row>
    <row r="550" spans="4:15" s="39" customFormat="1" ht="12" customHeight="1">
      <c r="D550" s="51"/>
      <c r="E550" s="51"/>
      <c r="F550" s="51"/>
      <c r="J550" s="34"/>
      <c r="O550" s="38"/>
    </row>
    <row r="551" spans="4:15" s="39" customFormat="1" ht="12" customHeight="1">
      <c r="D551" s="51"/>
      <c r="E551" s="51"/>
      <c r="F551" s="51"/>
      <c r="J551" s="34"/>
      <c r="O551" s="38"/>
    </row>
    <row r="552" spans="4:15" s="39" customFormat="1" ht="12" customHeight="1">
      <c r="D552" s="51"/>
      <c r="E552" s="51"/>
      <c r="F552" s="51"/>
      <c r="J552" s="34"/>
      <c r="O552" s="38"/>
    </row>
    <row r="553" spans="4:15" s="39" customFormat="1" ht="12" customHeight="1">
      <c r="D553" s="51"/>
      <c r="E553" s="51"/>
      <c r="F553" s="51"/>
      <c r="J553" s="34"/>
      <c r="O553" s="38"/>
    </row>
    <row r="554" spans="4:15" s="39" customFormat="1" ht="12" customHeight="1">
      <c r="D554" s="51"/>
      <c r="E554" s="51"/>
      <c r="F554" s="51"/>
      <c r="J554" s="34"/>
      <c r="O554" s="38"/>
    </row>
    <row r="555" spans="4:15" s="39" customFormat="1" ht="12" customHeight="1">
      <c r="D555" s="51"/>
      <c r="E555" s="51"/>
      <c r="F555" s="51"/>
      <c r="J555" s="34"/>
      <c r="O555" s="38"/>
    </row>
    <row r="556" spans="4:15" s="39" customFormat="1" ht="12" customHeight="1">
      <c r="D556" s="51"/>
      <c r="E556" s="51"/>
      <c r="F556" s="51"/>
      <c r="J556" s="34"/>
      <c r="O556" s="38"/>
    </row>
    <row r="557" spans="4:15" s="39" customFormat="1" ht="12" customHeight="1">
      <c r="D557" s="51"/>
      <c r="E557" s="51"/>
      <c r="F557" s="51"/>
      <c r="J557" s="34"/>
      <c r="O557" s="38"/>
    </row>
    <row r="558" spans="4:15" s="39" customFormat="1" ht="12" customHeight="1">
      <c r="D558" s="51"/>
      <c r="E558" s="51"/>
      <c r="F558" s="51"/>
      <c r="J558" s="34"/>
      <c r="O558" s="38"/>
    </row>
    <row r="559" spans="4:15" s="39" customFormat="1" ht="12" customHeight="1">
      <c r="D559" s="51"/>
      <c r="E559" s="51"/>
      <c r="F559" s="51"/>
      <c r="J559" s="34"/>
      <c r="O559" s="38"/>
    </row>
    <row r="560" spans="4:15" s="39" customFormat="1" ht="12" customHeight="1">
      <c r="D560" s="51"/>
      <c r="E560" s="51"/>
      <c r="F560" s="51"/>
      <c r="J560" s="34"/>
      <c r="O560" s="38"/>
    </row>
    <row r="561" spans="4:15" s="39" customFormat="1" ht="12" customHeight="1">
      <c r="D561" s="51"/>
      <c r="E561" s="51"/>
      <c r="F561" s="51"/>
      <c r="J561" s="34"/>
      <c r="O561" s="38"/>
    </row>
    <row r="562" spans="4:15" s="39" customFormat="1" ht="12" customHeight="1">
      <c r="D562" s="51"/>
      <c r="E562" s="51"/>
      <c r="F562" s="51"/>
      <c r="J562" s="34"/>
      <c r="O562" s="38"/>
    </row>
    <row r="563" spans="4:15" s="39" customFormat="1" ht="12" customHeight="1">
      <c r="D563" s="51"/>
      <c r="E563" s="51"/>
      <c r="F563" s="51"/>
      <c r="J563" s="34"/>
      <c r="O563" s="38"/>
    </row>
    <row r="564" spans="4:15" s="39" customFormat="1" ht="12" customHeight="1">
      <c r="D564" s="51"/>
      <c r="E564" s="51"/>
      <c r="F564" s="51"/>
      <c r="J564" s="34"/>
      <c r="O564" s="38"/>
    </row>
    <row r="565" spans="4:15" s="39" customFormat="1" ht="12" customHeight="1">
      <c r="D565" s="51"/>
      <c r="E565" s="51"/>
      <c r="F565" s="51"/>
      <c r="J565" s="34"/>
      <c r="O565" s="38"/>
    </row>
    <row r="566" spans="4:15" s="39" customFormat="1" ht="12" customHeight="1">
      <c r="D566" s="51"/>
      <c r="E566" s="51"/>
      <c r="F566" s="51"/>
      <c r="J566" s="34"/>
      <c r="O566" s="38"/>
    </row>
    <row r="567" spans="4:15" s="39" customFormat="1" ht="12" customHeight="1">
      <c r="D567" s="51"/>
      <c r="E567" s="51"/>
      <c r="F567" s="51"/>
      <c r="J567" s="34"/>
      <c r="O567" s="38"/>
    </row>
    <row r="568" spans="4:15" s="39" customFormat="1" ht="12" customHeight="1">
      <c r="D568" s="51"/>
      <c r="E568" s="51"/>
      <c r="F568" s="51"/>
      <c r="J568" s="34"/>
      <c r="O568" s="38"/>
    </row>
    <row r="569" spans="4:15" s="39" customFormat="1" ht="12" customHeight="1">
      <c r="D569" s="51"/>
      <c r="E569" s="51"/>
      <c r="F569" s="51"/>
      <c r="J569" s="34"/>
      <c r="O569" s="38"/>
    </row>
    <row r="570" spans="4:15" s="39" customFormat="1" ht="12" customHeight="1">
      <c r="D570" s="51"/>
      <c r="E570" s="51"/>
      <c r="F570" s="51"/>
      <c r="J570" s="34"/>
      <c r="O570" s="38"/>
    </row>
    <row r="571" spans="4:15" s="39" customFormat="1" ht="12" customHeight="1">
      <c r="D571" s="51"/>
      <c r="E571" s="51"/>
      <c r="F571" s="51"/>
      <c r="J571" s="34"/>
      <c r="O571" s="38"/>
    </row>
    <row r="572" spans="4:15" s="39" customFormat="1" ht="12" customHeight="1">
      <c r="D572" s="51"/>
      <c r="E572" s="51"/>
      <c r="F572" s="51"/>
      <c r="J572" s="34"/>
      <c r="O572" s="38"/>
    </row>
    <row r="573" spans="4:15" s="39" customFormat="1" ht="12" customHeight="1">
      <c r="D573" s="51"/>
      <c r="E573" s="51"/>
      <c r="F573" s="51"/>
      <c r="J573" s="34"/>
      <c r="O573" s="38"/>
    </row>
    <row r="574" spans="4:15" s="39" customFormat="1" ht="12" customHeight="1">
      <c r="D574" s="51"/>
      <c r="E574" s="51"/>
      <c r="F574" s="51"/>
      <c r="J574" s="34"/>
      <c r="O574" s="38"/>
    </row>
    <row r="575" spans="4:15" s="39" customFormat="1" ht="12" customHeight="1">
      <c r="D575" s="51"/>
      <c r="E575" s="51"/>
      <c r="F575" s="51"/>
      <c r="J575" s="34"/>
      <c r="O575" s="38"/>
    </row>
    <row r="576" spans="4:15" s="39" customFormat="1" ht="12" customHeight="1">
      <c r="D576" s="51"/>
      <c r="E576" s="51"/>
      <c r="F576" s="51"/>
      <c r="J576" s="34"/>
      <c r="O576" s="38"/>
    </row>
    <row r="577" spans="4:15" s="39" customFormat="1" ht="12" customHeight="1">
      <c r="D577" s="51"/>
      <c r="E577" s="51"/>
      <c r="F577" s="51"/>
      <c r="J577" s="34"/>
      <c r="O577" s="38"/>
    </row>
    <row r="578" spans="4:15" s="39" customFormat="1" ht="12" customHeight="1">
      <c r="D578" s="51"/>
      <c r="E578" s="51"/>
      <c r="F578" s="51"/>
      <c r="J578" s="34"/>
      <c r="O578" s="38"/>
    </row>
    <row r="579" spans="4:15" s="39" customFormat="1" ht="12" customHeight="1">
      <c r="D579" s="51"/>
      <c r="E579" s="51"/>
      <c r="F579" s="51"/>
      <c r="J579" s="34"/>
      <c r="O579" s="38"/>
    </row>
    <row r="580" spans="4:15" s="39" customFormat="1" ht="12" customHeight="1">
      <c r="D580" s="51"/>
      <c r="E580" s="51"/>
      <c r="F580" s="51"/>
      <c r="J580" s="34"/>
      <c r="O580" s="38"/>
    </row>
    <row r="581" spans="4:15" s="39" customFormat="1" ht="12" customHeight="1">
      <c r="D581" s="51"/>
      <c r="E581" s="51"/>
      <c r="F581" s="51"/>
      <c r="J581" s="34"/>
      <c r="O581" s="38"/>
    </row>
    <row r="582" spans="4:15" s="39" customFormat="1" ht="12" customHeight="1">
      <c r="D582" s="51"/>
      <c r="E582" s="51"/>
      <c r="F582" s="51"/>
      <c r="J582" s="34"/>
      <c r="O582" s="38"/>
    </row>
    <row r="583" spans="4:15" s="39" customFormat="1" ht="12" customHeight="1">
      <c r="D583" s="51"/>
      <c r="E583" s="51"/>
      <c r="F583" s="51"/>
      <c r="J583" s="34"/>
      <c r="O583" s="38"/>
    </row>
    <row r="584" spans="4:15" s="39" customFormat="1" ht="12" customHeight="1">
      <c r="D584" s="51"/>
      <c r="E584" s="51"/>
      <c r="F584" s="51"/>
      <c r="J584" s="34"/>
      <c r="O584" s="38"/>
    </row>
    <row r="585" spans="4:15" s="39" customFormat="1" ht="12" customHeight="1">
      <c r="D585" s="51"/>
      <c r="E585" s="51"/>
      <c r="F585" s="51"/>
      <c r="J585" s="34"/>
      <c r="O585" s="38"/>
    </row>
    <row r="586" spans="4:15" s="39" customFormat="1" ht="12" customHeight="1">
      <c r="D586" s="51"/>
      <c r="E586" s="51"/>
      <c r="F586" s="51"/>
      <c r="J586" s="34"/>
      <c r="O586" s="38"/>
    </row>
    <row r="587" spans="4:15" s="39" customFormat="1" ht="12" customHeight="1">
      <c r="D587" s="51"/>
      <c r="E587" s="51"/>
      <c r="F587" s="51"/>
      <c r="J587" s="34"/>
      <c r="O587" s="38"/>
    </row>
    <row r="588" spans="4:15" s="39" customFormat="1" ht="12" customHeight="1">
      <c r="D588" s="51"/>
      <c r="E588" s="51"/>
      <c r="F588" s="51"/>
      <c r="J588" s="34"/>
      <c r="O588" s="38"/>
    </row>
    <row r="589" spans="4:15" s="39" customFormat="1" ht="12" customHeight="1">
      <c r="D589" s="51"/>
      <c r="E589" s="51"/>
      <c r="F589" s="51"/>
      <c r="J589" s="34"/>
      <c r="O589" s="38"/>
    </row>
    <row r="590" spans="4:15" s="39" customFormat="1" ht="12" customHeight="1">
      <c r="D590" s="51"/>
      <c r="E590" s="51"/>
      <c r="F590" s="51"/>
      <c r="J590" s="34"/>
      <c r="O590" s="38"/>
    </row>
    <row r="591" spans="4:15" s="39" customFormat="1" ht="12" customHeight="1">
      <c r="D591" s="51"/>
      <c r="E591" s="51"/>
      <c r="F591" s="51"/>
      <c r="J591" s="34"/>
      <c r="O591" s="38"/>
    </row>
    <row r="592" spans="4:15" s="39" customFormat="1" ht="12" customHeight="1">
      <c r="D592" s="51"/>
      <c r="E592" s="51"/>
      <c r="F592" s="51"/>
      <c r="J592" s="34"/>
      <c r="O592" s="38"/>
    </row>
    <row r="593" spans="4:15" s="39" customFormat="1" ht="12" customHeight="1">
      <c r="D593" s="51"/>
      <c r="E593" s="51"/>
      <c r="F593" s="51"/>
      <c r="J593" s="34"/>
      <c r="O593" s="38"/>
    </row>
    <row r="594" spans="4:15" s="39" customFormat="1" ht="12" customHeight="1">
      <c r="D594" s="51"/>
      <c r="E594" s="51"/>
      <c r="F594" s="51"/>
      <c r="J594" s="34"/>
      <c r="O594" s="38"/>
    </row>
    <row r="595" spans="4:15" s="39" customFormat="1" ht="12" customHeight="1">
      <c r="D595" s="51"/>
      <c r="E595" s="51"/>
      <c r="F595" s="51"/>
      <c r="J595" s="34"/>
      <c r="O595" s="38"/>
    </row>
    <row r="596" spans="4:15" s="39" customFormat="1" ht="12" customHeight="1">
      <c r="D596" s="51"/>
      <c r="E596" s="51"/>
      <c r="F596" s="51"/>
      <c r="J596" s="34"/>
      <c r="O596" s="38"/>
    </row>
    <row r="597" spans="4:15" s="39" customFormat="1" ht="12" customHeight="1">
      <c r="D597" s="51"/>
      <c r="E597" s="51"/>
      <c r="F597" s="51"/>
      <c r="J597" s="34"/>
      <c r="O597" s="38"/>
    </row>
    <row r="598" spans="4:15" s="39" customFormat="1" ht="12" customHeight="1">
      <c r="D598" s="51"/>
      <c r="E598" s="51"/>
      <c r="F598" s="51"/>
      <c r="J598" s="34"/>
      <c r="O598" s="38"/>
    </row>
    <row r="599" spans="4:15" s="39" customFormat="1" ht="12" customHeight="1">
      <c r="D599" s="51"/>
      <c r="E599" s="51"/>
      <c r="F599" s="51"/>
      <c r="J599" s="34"/>
      <c r="O599" s="38"/>
    </row>
    <row r="600" spans="4:15" s="39" customFormat="1" ht="12" customHeight="1">
      <c r="D600" s="51"/>
      <c r="E600" s="51"/>
      <c r="F600" s="51"/>
      <c r="J600" s="34"/>
      <c r="O600" s="38"/>
    </row>
    <row r="601" spans="4:15" s="39" customFormat="1" ht="12" customHeight="1">
      <c r="D601" s="51"/>
      <c r="E601" s="51"/>
      <c r="F601" s="51"/>
      <c r="J601" s="34"/>
      <c r="O601" s="38"/>
    </row>
    <row r="602" spans="4:15" s="39" customFormat="1" ht="12" customHeight="1">
      <c r="D602" s="51"/>
      <c r="E602" s="51"/>
      <c r="F602" s="51"/>
      <c r="J602" s="34"/>
      <c r="O602" s="38"/>
    </row>
    <row r="603" spans="4:15" s="39" customFormat="1" ht="12" customHeight="1">
      <c r="D603" s="51"/>
      <c r="E603" s="51"/>
      <c r="F603" s="51"/>
      <c r="J603" s="34"/>
      <c r="O603" s="38"/>
    </row>
    <row r="604" spans="4:15" s="39" customFormat="1" ht="12" customHeight="1">
      <c r="D604" s="51"/>
      <c r="E604" s="51"/>
      <c r="F604" s="51"/>
      <c r="J604" s="34"/>
      <c r="O604" s="38"/>
    </row>
    <row r="605" spans="4:15" s="39" customFormat="1" ht="12" customHeight="1">
      <c r="D605" s="51"/>
      <c r="E605" s="51"/>
      <c r="F605" s="51"/>
      <c r="J605" s="34"/>
      <c r="O605" s="38"/>
    </row>
    <row r="606" spans="4:15" s="39" customFormat="1" ht="12" customHeight="1">
      <c r="D606" s="51"/>
      <c r="E606" s="51"/>
      <c r="F606" s="51"/>
      <c r="J606" s="34"/>
      <c r="O606" s="38"/>
    </row>
    <row r="607" spans="4:15" s="39" customFormat="1" ht="12" customHeight="1">
      <c r="D607" s="51"/>
      <c r="E607" s="51"/>
      <c r="F607" s="51"/>
      <c r="J607" s="34"/>
      <c r="O607" s="38"/>
    </row>
    <row r="608" spans="4:15" s="39" customFormat="1" ht="12" customHeight="1">
      <c r="D608" s="51"/>
      <c r="E608" s="51"/>
      <c r="F608" s="51"/>
      <c r="J608" s="34"/>
      <c r="O608" s="38"/>
    </row>
    <row r="609" spans="4:15" s="39" customFormat="1" ht="12" customHeight="1">
      <c r="D609" s="51"/>
      <c r="E609" s="51"/>
      <c r="F609" s="51"/>
      <c r="J609" s="34"/>
      <c r="O609" s="38"/>
    </row>
    <row r="610" spans="4:15" s="39" customFormat="1" ht="12" customHeight="1">
      <c r="D610" s="51"/>
      <c r="E610" s="51"/>
      <c r="F610" s="51"/>
      <c r="J610" s="34"/>
      <c r="O610" s="38"/>
    </row>
    <row r="611" spans="4:15" s="39" customFormat="1" ht="12" customHeight="1">
      <c r="D611" s="51"/>
      <c r="E611" s="51"/>
      <c r="F611" s="51"/>
      <c r="J611" s="34"/>
      <c r="O611" s="38"/>
    </row>
    <row r="612" spans="4:15" s="39" customFormat="1" ht="12" customHeight="1">
      <c r="D612" s="51"/>
      <c r="E612" s="51"/>
      <c r="F612" s="51"/>
      <c r="J612" s="34"/>
      <c r="O612" s="38"/>
    </row>
    <row r="613" spans="4:15" s="39" customFormat="1" ht="12" customHeight="1">
      <c r="D613" s="51"/>
      <c r="E613" s="51"/>
      <c r="F613" s="51"/>
      <c r="J613" s="34"/>
      <c r="O613" s="38"/>
    </row>
    <row r="614" spans="4:15" s="39" customFormat="1" ht="12" customHeight="1">
      <c r="D614" s="51"/>
      <c r="E614" s="51"/>
      <c r="F614" s="51"/>
      <c r="J614" s="34"/>
      <c r="O614" s="38"/>
    </row>
    <row r="615" spans="4:15" s="39" customFormat="1" ht="12" customHeight="1">
      <c r="D615" s="51"/>
      <c r="E615" s="51"/>
      <c r="F615" s="51"/>
      <c r="J615" s="34"/>
      <c r="O615" s="38"/>
    </row>
    <row r="616" spans="4:15" s="39" customFormat="1" ht="12" customHeight="1">
      <c r="D616" s="51"/>
      <c r="E616" s="51"/>
      <c r="F616" s="51"/>
      <c r="J616" s="34"/>
      <c r="O616" s="38"/>
    </row>
    <row r="617" spans="4:15" s="39" customFormat="1" ht="12" customHeight="1">
      <c r="D617" s="51"/>
      <c r="E617" s="51"/>
      <c r="F617" s="51"/>
      <c r="J617" s="34"/>
      <c r="O617" s="38"/>
    </row>
    <row r="618" spans="4:15" s="39" customFormat="1" ht="12" customHeight="1">
      <c r="D618" s="51"/>
      <c r="E618" s="51"/>
      <c r="F618" s="51"/>
      <c r="J618" s="34"/>
      <c r="O618" s="38"/>
    </row>
    <row r="619" spans="4:15" s="39" customFormat="1" ht="12" customHeight="1">
      <c r="D619" s="51"/>
      <c r="E619" s="51"/>
      <c r="F619" s="51"/>
      <c r="J619" s="34"/>
      <c r="O619" s="38"/>
    </row>
    <row r="620" spans="4:15" s="39" customFormat="1" ht="12" customHeight="1">
      <c r="D620" s="51"/>
      <c r="E620" s="51"/>
      <c r="F620" s="51"/>
      <c r="J620" s="34"/>
      <c r="O620" s="38"/>
    </row>
    <row r="621" spans="4:15" s="39" customFormat="1" ht="12" customHeight="1">
      <c r="D621" s="51"/>
      <c r="E621" s="51"/>
      <c r="F621" s="51"/>
      <c r="J621" s="34"/>
      <c r="O621" s="38"/>
    </row>
    <row r="622" spans="4:15" s="39" customFormat="1" ht="12" customHeight="1">
      <c r="D622" s="51"/>
      <c r="E622" s="51"/>
      <c r="F622" s="51"/>
      <c r="J622" s="34"/>
      <c r="O622" s="38"/>
    </row>
    <row r="623" spans="4:15" s="39" customFormat="1" ht="12" customHeight="1">
      <c r="D623" s="51"/>
      <c r="E623" s="51"/>
      <c r="F623" s="51"/>
      <c r="J623" s="34"/>
      <c r="O623" s="38"/>
    </row>
    <row r="624" spans="4:15" s="39" customFormat="1" ht="12" customHeight="1">
      <c r="D624" s="51"/>
      <c r="E624" s="51"/>
      <c r="F624" s="51"/>
      <c r="J624" s="34"/>
      <c r="O624" s="38"/>
    </row>
    <row r="625" spans="4:15" s="39" customFormat="1" ht="12" customHeight="1">
      <c r="D625" s="51"/>
      <c r="E625" s="51"/>
      <c r="F625" s="51"/>
      <c r="J625" s="34"/>
      <c r="O625" s="38"/>
    </row>
    <row r="626" spans="4:15" s="39" customFormat="1" ht="12" customHeight="1">
      <c r="D626" s="51"/>
      <c r="E626" s="51"/>
      <c r="F626" s="51"/>
      <c r="J626" s="34"/>
      <c r="O626" s="38"/>
    </row>
    <row r="627" spans="4:15" s="39" customFormat="1" ht="12" customHeight="1">
      <c r="D627" s="51"/>
      <c r="E627" s="51"/>
      <c r="F627" s="51"/>
      <c r="J627" s="34"/>
      <c r="O627" s="38"/>
    </row>
    <row r="628" spans="4:15" s="39" customFormat="1" ht="12" customHeight="1">
      <c r="D628" s="51"/>
      <c r="E628" s="51"/>
      <c r="F628" s="51"/>
      <c r="J628" s="34"/>
      <c r="O628" s="38"/>
    </row>
    <row r="629" spans="4:15" s="39" customFormat="1" ht="12" customHeight="1">
      <c r="D629" s="51"/>
      <c r="E629" s="51"/>
      <c r="F629" s="51"/>
      <c r="J629" s="34"/>
      <c r="O629" s="38"/>
    </row>
    <row r="630" spans="4:15" s="39" customFormat="1" ht="12" customHeight="1">
      <c r="D630" s="51"/>
      <c r="E630" s="51"/>
      <c r="F630" s="51"/>
      <c r="J630" s="34"/>
      <c r="O630" s="38"/>
    </row>
    <row r="631" spans="4:15" s="39" customFormat="1" ht="12" customHeight="1">
      <c r="D631" s="51"/>
      <c r="E631" s="51"/>
      <c r="F631" s="51"/>
      <c r="J631" s="34"/>
      <c r="O631" s="38"/>
    </row>
    <row r="632" spans="4:15" s="39" customFormat="1" ht="12" customHeight="1">
      <c r="D632" s="51"/>
      <c r="E632" s="51"/>
      <c r="F632" s="51"/>
      <c r="J632" s="34"/>
      <c r="O632" s="38"/>
    </row>
    <row r="633" spans="4:15" s="39" customFormat="1" ht="12" customHeight="1">
      <c r="D633" s="51"/>
      <c r="E633" s="51"/>
      <c r="F633" s="51"/>
      <c r="J633" s="34"/>
      <c r="O633" s="38"/>
    </row>
    <row r="634" spans="4:15" s="39" customFormat="1" ht="12" customHeight="1">
      <c r="D634" s="51"/>
      <c r="E634" s="51"/>
      <c r="F634" s="51"/>
      <c r="J634" s="34"/>
      <c r="O634" s="38"/>
    </row>
    <row r="635" spans="4:15" s="39" customFormat="1" ht="12" customHeight="1">
      <c r="D635" s="51"/>
      <c r="E635" s="51"/>
      <c r="F635" s="51"/>
      <c r="J635" s="34"/>
      <c r="O635" s="38"/>
    </row>
    <row r="636" spans="4:15" s="39" customFormat="1" ht="12" customHeight="1">
      <c r="D636" s="51"/>
      <c r="E636" s="51"/>
      <c r="F636" s="51"/>
      <c r="J636" s="34"/>
      <c r="O636" s="38"/>
    </row>
    <row r="637" spans="4:15" s="39" customFormat="1" ht="12" customHeight="1">
      <c r="D637" s="51"/>
      <c r="E637" s="51"/>
      <c r="F637" s="51"/>
      <c r="J637" s="34"/>
      <c r="O637" s="38"/>
    </row>
    <row r="638" spans="4:15" s="39" customFormat="1" ht="12" customHeight="1">
      <c r="D638" s="51"/>
      <c r="E638" s="51"/>
      <c r="F638" s="51"/>
      <c r="J638" s="34"/>
      <c r="O638" s="38"/>
    </row>
    <row r="639" spans="4:15" s="39" customFormat="1" ht="12" customHeight="1">
      <c r="D639" s="51"/>
      <c r="E639" s="51"/>
      <c r="F639" s="51"/>
      <c r="J639" s="34"/>
      <c r="O639" s="38"/>
    </row>
    <row r="640" spans="4:15" s="39" customFormat="1" ht="12" customHeight="1">
      <c r="D640" s="51"/>
      <c r="E640" s="51"/>
      <c r="F640" s="51"/>
      <c r="J640" s="34"/>
      <c r="O640" s="38"/>
    </row>
    <row r="641" spans="4:15" s="39" customFormat="1" ht="12" customHeight="1">
      <c r="D641" s="51"/>
      <c r="E641" s="51"/>
      <c r="F641" s="51"/>
      <c r="J641" s="34"/>
      <c r="O641" s="38"/>
    </row>
    <row r="642" spans="4:15" s="39" customFormat="1" ht="12" customHeight="1">
      <c r="D642" s="51"/>
      <c r="E642" s="51"/>
      <c r="F642" s="51"/>
      <c r="J642" s="34"/>
      <c r="O642" s="38"/>
    </row>
    <row r="643" spans="4:15" s="39" customFormat="1" ht="12" customHeight="1">
      <c r="D643" s="51"/>
      <c r="E643" s="51"/>
      <c r="F643" s="51"/>
      <c r="J643" s="34"/>
      <c r="O643" s="38"/>
    </row>
    <row r="644" spans="4:15" s="39" customFormat="1" ht="12" customHeight="1">
      <c r="D644" s="51"/>
      <c r="E644" s="51"/>
      <c r="F644" s="51"/>
      <c r="J644" s="34"/>
      <c r="O644" s="38"/>
    </row>
    <row r="645" spans="4:15" s="39" customFormat="1" ht="12" customHeight="1">
      <c r="D645" s="51"/>
      <c r="E645" s="51"/>
      <c r="F645" s="51"/>
      <c r="J645" s="34"/>
      <c r="O645" s="38"/>
    </row>
    <row r="646" spans="4:15" s="39" customFormat="1" ht="12" customHeight="1">
      <c r="D646" s="51"/>
      <c r="E646" s="51"/>
      <c r="F646" s="51"/>
      <c r="J646" s="34"/>
      <c r="O646" s="38"/>
    </row>
    <row r="647" spans="4:15" s="39" customFormat="1" ht="12" customHeight="1">
      <c r="D647" s="51"/>
      <c r="E647" s="51"/>
      <c r="F647" s="51"/>
      <c r="J647" s="34"/>
      <c r="O647" s="38"/>
    </row>
    <row r="648" spans="4:15" s="39" customFormat="1" ht="12" customHeight="1">
      <c r="D648" s="51"/>
      <c r="E648" s="51"/>
      <c r="F648" s="51"/>
      <c r="J648" s="34"/>
      <c r="O648" s="38"/>
    </row>
    <row r="649" spans="4:15" s="39" customFormat="1" ht="12" customHeight="1">
      <c r="D649" s="51"/>
      <c r="E649" s="51"/>
      <c r="F649" s="51"/>
      <c r="J649" s="34"/>
      <c r="O649" s="38"/>
    </row>
    <row r="650" spans="4:15" s="39" customFormat="1" ht="12" customHeight="1">
      <c r="D650" s="51"/>
      <c r="E650" s="51"/>
      <c r="F650" s="51"/>
      <c r="J650" s="34"/>
      <c r="O650" s="38"/>
    </row>
    <row r="651" spans="4:15" s="39" customFormat="1" ht="12" customHeight="1">
      <c r="D651" s="51"/>
      <c r="E651" s="51"/>
      <c r="F651" s="51"/>
      <c r="J651" s="34"/>
      <c r="O651" s="38"/>
    </row>
    <row r="652" spans="4:15" s="39" customFormat="1" ht="12" customHeight="1">
      <c r="D652" s="51"/>
      <c r="E652" s="51"/>
      <c r="F652" s="51"/>
      <c r="J652" s="34"/>
      <c r="O652" s="38"/>
    </row>
    <row r="653" spans="4:15" s="39" customFormat="1" ht="12" customHeight="1">
      <c r="D653" s="51"/>
      <c r="E653" s="51"/>
      <c r="F653" s="51"/>
      <c r="J653" s="34"/>
      <c r="O653" s="38"/>
    </row>
    <row r="654" spans="4:15" s="39" customFormat="1" ht="12" customHeight="1">
      <c r="D654" s="51"/>
      <c r="E654" s="51"/>
      <c r="F654" s="51"/>
      <c r="J654" s="34"/>
      <c r="O654" s="38"/>
    </row>
    <row r="655" spans="4:15" s="39" customFormat="1" ht="12" customHeight="1">
      <c r="D655" s="51"/>
      <c r="E655" s="51"/>
      <c r="F655" s="51"/>
      <c r="J655" s="34"/>
      <c r="O655" s="38"/>
    </row>
    <row r="656" spans="4:15" s="39" customFormat="1" ht="12" customHeight="1">
      <c r="D656" s="51"/>
      <c r="E656" s="51"/>
      <c r="F656" s="51"/>
      <c r="J656" s="34"/>
      <c r="O656" s="38"/>
    </row>
    <row r="657" spans="4:15" s="39" customFormat="1" ht="12" customHeight="1">
      <c r="D657" s="51"/>
      <c r="E657" s="51"/>
      <c r="F657" s="51"/>
      <c r="J657" s="34"/>
      <c r="O657" s="38"/>
    </row>
    <row r="658" spans="4:15" s="39" customFormat="1" ht="12" customHeight="1">
      <c r="D658" s="51"/>
      <c r="E658" s="51"/>
      <c r="F658" s="51"/>
      <c r="J658" s="34"/>
      <c r="O658" s="38"/>
    </row>
    <row r="659" spans="4:15" s="39" customFormat="1" ht="12" customHeight="1">
      <c r="D659" s="51"/>
      <c r="E659" s="51"/>
      <c r="F659" s="51"/>
      <c r="J659" s="34"/>
      <c r="O659" s="38"/>
    </row>
    <row r="660" spans="4:15" s="39" customFormat="1" ht="12" customHeight="1">
      <c r="D660" s="51"/>
      <c r="E660" s="51"/>
      <c r="F660" s="51"/>
      <c r="J660" s="34"/>
      <c r="O660" s="38"/>
    </row>
    <row r="661" spans="4:15" s="39" customFormat="1" ht="12" customHeight="1">
      <c r="D661" s="51"/>
      <c r="E661" s="51"/>
      <c r="F661" s="51"/>
      <c r="J661" s="34"/>
      <c r="O661" s="38"/>
    </row>
    <row r="662" spans="4:15" s="39" customFormat="1" ht="12" customHeight="1">
      <c r="D662" s="51"/>
      <c r="E662" s="51"/>
      <c r="F662" s="51"/>
      <c r="J662" s="34"/>
      <c r="O662" s="38"/>
    </row>
    <row r="663" spans="4:15" s="39" customFormat="1" ht="12" customHeight="1">
      <c r="D663" s="51"/>
      <c r="E663" s="51"/>
      <c r="F663" s="51"/>
      <c r="J663" s="34"/>
      <c r="O663" s="38"/>
    </row>
    <row r="664" spans="4:15" s="39" customFormat="1" ht="12" customHeight="1">
      <c r="D664" s="51"/>
      <c r="E664" s="51"/>
      <c r="F664" s="51"/>
      <c r="J664" s="34"/>
      <c r="O664" s="38"/>
    </row>
    <row r="665" spans="4:15" s="39" customFormat="1" ht="12" customHeight="1">
      <c r="D665" s="51"/>
      <c r="E665" s="51"/>
      <c r="F665" s="51"/>
      <c r="J665" s="34"/>
      <c r="O665" s="38"/>
    </row>
    <row r="666" spans="4:15" s="39" customFormat="1" ht="12" customHeight="1">
      <c r="D666" s="51"/>
      <c r="E666" s="51"/>
      <c r="F666" s="51"/>
      <c r="J666" s="34"/>
      <c r="O666" s="38"/>
    </row>
    <row r="667" spans="4:15" s="39" customFormat="1" ht="12" customHeight="1">
      <c r="D667" s="51"/>
      <c r="E667" s="51"/>
      <c r="F667" s="51"/>
      <c r="J667" s="34"/>
      <c r="O667" s="38"/>
    </row>
    <row r="668" spans="4:15" s="39" customFormat="1" ht="12" customHeight="1">
      <c r="D668" s="51"/>
      <c r="E668" s="51"/>
      <c r="F668" s="51"/>
      <c r="J668" s="34"/>
      <c r="O668" s="38"/>
    </row>
    <row r="669" spans="4:15" s="39" customFormat="1" ht="12" customHeight="1">
      <c r="D669" s="51"/>
      <c r="E669" s="51"/>
      <c r="F669" s="51"/>
      <c r="J669" s="34"/>
      <c r="O669" s="38"/>
    </row>
    <row r="670" spans="4:15" s="39" customFormat="1" ht="12" customHeight="1">
      <c r="D670" s="51"/>
      <c r="E670" s="51"/>
      <c r="F670" s="51"/>
      <c r="J670" s="34"/>
      <c r="O670" s="38"/>
    </row>
    <row r="671" spans="4:15" s="39" customFormat="1" ht="12" customHeight="1">
      <c r="D671" s="51"/>
      <c r="E671" s="51"/>
      <c r="F671" s="51"/>
      <c r="J671" s="34"/>
      <c r="O671" s="38"/>
    </row>
    <row r="672" spans="4:15" s="39" customFormat="1" ht="12" customHeight="1">
      <c r="D672" s="51"/>
      <c r="E672" s="51"/>
      <c r="F672" s="51"/>
      <c r="J672" s="34"/>
      <c r="O672" s="38"/>
    </row>
    <row r="673" spans="4:15" s="39" customFormat="1" ht="12" customHeight="1">
      <c r="D673" s="51"/>
      <c r="E673" s="51"/>
      <c r="F673" s="51"/>
      <c r="J673" s="34"/>
      <c r="O673" s="38"/>
    </row>
    <row r="674" spans="4:15" s="39" customFormat="1" ht="12" customHeight="1">
      <c r="D674" s="51"/>
      <c r="E674" s="51"/>
      <c r="F674" s="51"/>
      <c r="J674" s="34"/>
      <c r="O674" s="38"/>
    </row>
    <row r="675" spans="4:15" s="39" customFormat="1" ht="12" customHeight="1">
      <c r="D675" s="51"/>
      <c r="E675" s="51"/>
      <c r="F675" s="51"/>
      <c r="J675" s="34"/>
      <c r="O675" s="38"/>
    </row>
    <row r="676" spans="4:15" s="39" customFormat="1" ht="12" customHeight="1">
      <c r="D676" s="51"/>
      <c r="E676" s="51"/>
      <c r="F676" s="51"/>
      <c r="J676" s="34"/>
      <c r="O676" s="38"/>
    </row>
    <row r="677" spans="4:15" s="39" customFormat="1" ht="12" customHeight="1">
      <c r="D677" s="51"/>
      <c r="E677" s="51"/>
      <c r="F677" s="51"/>
      <c r="J677" s="34"/>
      <c r="O677" s="38"/>
    </row>
    <row r="678" spans="4:15" s="39" customFormat="1" ht="12" customHeight="1">
      <c r="D678" s="51"/>
      <c r="E678" s="51"/>
      <c r="F678" s="51"/>
      <c r="J678" s="34"/>
      <c r="O678" s="38"/>
    </row>
    <row r="679" spans="4:15" s="39" customFormat="1" ht="12" customHeight="1">
      <c r="D679" s="51"/>
      <c r="E679" s="51"/>
      <c r="F679" s="51"/>
      <c r="J679" s="34"/>
      <c r="O679" s="38"/>
    </row>
    <row r="680" spans="4:15" s="39" customFormat="1" ht="12" customHeight="1">
      <c r="D680" s="51"/>
      <c r="E680" s="51"/>
      <c r="F680" s="51"/>
      <c r="J680" s="34"/>
      <c r="O680" s="38"/>
    </row>
    <row r="681" spans="4:15" s="39" customFormat="1" ht="12" customHeight="1">
      <c r="D681" s="51"/>
      <c r="E681" s="51"/>
      <c r="F681" s="51"/>
      <c r="J681" s="34"/>
      <c r="O681" s="38"/>
    </row>
    <row r="682" spans="4:15" s="39" customFormat="1" ht="12" customHeight="1">
      <c r="D682" s="51"/>
      <c r="E682" s="51"/>
      <c r="F682" s="51"/>
      <c r="J682" s="34"/>
      <c r="O682" s="38"/>
    </row>
    <row r="683" spans="4:15" s="39" customFormat="1" ht="12" customHeight="1">
      <c r="D683" s="51"/>
      <c r="E683" s="51"/>
      <c r="F683" s="51"/>
      <c r="J683" s="34"/>
      <c r="O683" s="38"/>
    </row>
    <row r="684" spans="4:15" s="39" customFormat="1" ht="12" customHeight="1">
      <c r="D684" s="51"/>
      <c r="E684" s="51"/>
      <c r="F684" s="51"/>
      <c r="J684" s="34"/>
      <c r="O684" s="38"/>
    </row>
    <row r="685" spans="4:15" s="39" customFormat="1" ht="12" customHeight="1">
      <c r="D685" s="51"/>
      <c r="E685" s="51"/>
      <c r="F685" s="51"/>
      <c r="J685" s="34"/>
      <c r="O685" s="38"/>
    </row>
    <row r="686" spans="4:15" s="39" customFormat="1" ht="12" customHeight="1">
      <c r="D686" s="51"/>
      <c r="E686" s="51"/>
      <c r="F686" s="51"/>
      <c r="J686" s="34"/>
      <c r="O686" s="38"/>
    </row>
    <row r="687" spans="4:15" s="39" customFormat="1" ht="12" customHeight="1">
      <c r="D687" s="51"/>
      <c r="E687" s="51"/>
      <c r="F687" s="51"/>
      <c r="J687" s="34"/>
      <c r="O687" s="38"/>
    </row>
    <row r="688" spans="4:15" s="39" customFormat="1" ht="12" customHeight="1">
      <c r="D688" s="51"/>
      <c r="E688" s="51"/>
      <c r="F688" s="51"/>
      <c r="J688" s="34"/>
      <c r="O688" s="38"/>
    </row>
    <row r="689" spans="4:15" s="39" customFormat="1" ht="12" customHeight="1">
      <c r="D689" s="51"/>
      <c r="E689" s="51"/>
      <c r="F689" s="51"/>
      <c r="J689" s="34"/>
      <c r="O689" s="38"/>
    </row>
    <row r="690" spans="4:15" s="39" customFormat="1" ht="12" customHeight="1">
      <c r="D690" s="51"/>
      <c r="E690" s="51"/>
      <c r="F690" s="51"/>
      <c r="J690" s="34"/>
      <c r="O690" s="38"/>
    </row>
    <row r="691" spans="4:15" s="39" customFormat="1" ht="12" customHeight="1">
      <c r="D691" s="51"/>
      <c r="E691" s="51"/>
      <c r="F691" s="51"/>
      <c r="J691" s="34"/>
      <c r="O691" s="38"/>
    </row>
    <row r="692" spans="4:15" s="39" customFormat="1" ht="12" customHeight="1">
      <c r="D692" s="51"/>
      <c r="E692" s="51"/>
      <c r="F692" s="51"/>
      <c r="J692" s="34"/>
      <c r="O692" s="38"/>
    </row>
    <row r="693" spans="4:15" s="39" customFormat="1" ht="12" customHeight="1">
      <c r="D693" s="51"/>
      <c r="E693" s="51"/>
      <c r="F693" s="51"/>
      <c r="J693" s="34"/>
      <c r="O693" s="38"/>
    </row>
    <row r="694" spans="4:15" s="39" customFormat="1" ht="12" customHeight="1">
      <c r="D694" s="51"/>
      <c r="E694" s="51"/>
      <c r="F694" s="51"/>
      <c r="J694" s="34"/>
      <c r="O694" s="38"/>
    </row>
    <row r="695" spans="4:15" s="39" customFormat="1" ht="12" customHeight="1">
      <c r="D695" s="51"/>
      <c r="E695" s="51"/>
      <c r="F695" s="51"/>
      <c r="J695" s="34"/>
      <c r="O695" s="38"/>
    </row>
    <row r="696" spans="4:15" s="39" customFormat="1" ht="12" customHeight="1">
      <c r="D696" s="51"/>
      <c r="E696" s="51"/>
      <c r="F696" s="51"/>
      <c r="J696" s="34"/>
      <c r="O696" s="38"/>
    </row>
    <row r="697" spans="4:15" s="39" customFormat="1" ht="12" customHeight="1">
      <c r="D697" s="51"/>
      <c r="E697" s="51"/>
      <c r="F697" s="51"/>
      <c r="J697" s="34"/>
      <c r="O697" s="38"/>
    </row>
    <row r="698" spans="4:15" s="39" customFormat="1" ht="12" customHeight="1">
      <c r="D698" s="51"/>
      <c r="E698" s="51"/>
      <c r="F698" s="51"/>
      <c r="J698" s="34"/>
      <c r="O698" s="38"/>
    </row>
    <row r="699" spans="4:15" s="39" customFormat="1" ht="12" customHeight="1">
      <c r="D699" s="51"/>
      <c r="E699" s="51"/>
      <c r="F699" s="51"/>
      <c r="J699" s="34"/>
      <c r="O699" s="38"/>
    </row>
    <row r="700" spans="4:15" s="39" customFormat="1" ht="12" customHeight="1">
      <c r="D700" s="51"/>
      <c r="E700" s="51"/>
      <c r="F700" s="51"/>
      <c r="J700" s="34"/>
      <c r="O700" s="38"/>
    </row>
    <row r="701" spans="4:15" s="39" customFormat="1" ht="12" customHeight="1">
      <c r="D701" s="51"/>
      <c r="E701" s="51"/>
      <c r="F701" s="51"/>
      <c r="J701" s="34"/>
      <c r="O701" s="38"/>
    </row>
    <row r="702" spans="4:15" s="39" customFormat="1" ht="12" customHeight="1">
      <c r="D702" s="51"/>
      <c r="E702" s="51"/>
      <c r="F702" s="51"/>
      <c r="J702" s="34"/>
      <c r="O702" s="38"/>
    </row>
    <row r="703" spans="4:15" s="39" customFormat="1" ht="12" customHeight="1">
      <c r="D703" s="51"/>
      <c r="E703" s="51"/>
      <c r="F703" s="51"/>
      <c r="J703" s="34"/>
      <c r="O703" s="38"/>
    </row>
    <row r="704" spans="4:15" s="39" customFormat="1" ht="12" customHeight="1">
      <c r="D704" s="51"/>
      <c r="E704" s="51"/>
      <c r="F704" s="51"/>
      <c r="J704" s="34"/>
      <c r="O704" s="38"/>
    </row>
    <row r="705" spans="4:15" s="39" customFormat="1" ht="12" customHeight="1">
      <c r="D705" s="51"/>
      <c r="E705" s="51"/>
      <c r="F705" s="51"/>
      <c r="J705" s="34"/>
      <c r="O705" s="38"/>
    </row>
    <row r="706" spans="4:15" s="39" customFormat="1" ht="12" customHeight="1">
      <c r="D706" s="51"/>
      <c r="E706" s="51"/>
      <c r="F706" s="51"/>
      <c r="J706" s="34"/>
      <c r="O706" s="38"/>
    </row>
    <row r="707" spans="4:15" s="39" customFormat="1" ht="12" customHeight="1">
      <c r="D707" s="51"/>
      <c r="E707" s="51"/>
      <c r="F707" s="51"/>
      <c r="J707" s="34"/>
      <c r="O707" s="38"/>
    </row>
    <row r="708" spans="4:15" s="39" customFormat="1" ht="12" customHeight="1">
      <c r="D708" s="51"/>
      <c r="E708" s="51"/>
      <c r="F708" s="51"/>
      <c r="J708" s="34"/>
      <c r="O708" s="38"/>
    </row>
    <row r="709" spans="4:15" s="39" customFormat="1" ht="12" customHeight="1">
      <c r="D709" s="51"/>
      <c r="E709" s="51"/>
      <c r="F709" s="51"/>
      <c r="J709" s="34"/>
      <c r="O709" s="38"/>
    </row>
    <row r="710" spans="4:15" s="39" customFormat="1" ht="12" customHeight="1">
      <c r="D710" s="51"/>
      <c r="E710" s="51"/>
      <c r="F710" s="51"/>
      <c r="J710" s="34"/>
      <c r="O710" s="38"/>
    </row>
    <row r="711" spans="4:15" s="39" customFormat="1" ht="12" customHeight="1">
      <c r="D711" s="51"/>
      <c r="E711" s="51"/>
      <c r="F711" s="51"/>
      <c r="J711" s="34"/>
      <c r="O711" s="38"/>
    </row>
    <row r="712" spans="4:15" s="39" customFormat="1" ht="12" customHeight="1">
      <c r="D712" s="51"/>
      <c r="E712" s="51"/>
      <c r="F712" s="51"/>
      <c r="J712" s="34"/>
      <c r="O712" s="38"/>
    </row>
    <row r="713" spans="4:15" s="39" customFormat="1" ht="12" customHeight="1">
      <c r="D713" s="51"/>
      <c r="E713" s="51"/>
      <c r="F713" s="51"/>
      <c r="J713" s="34"/>
      <c r="O713" s="38"/>
    </row>
    <row r="714" spans="4:15" s="39" customFormat="1" ht="12" customHeight="1">
      <c r="D714" s="51"/>
      <c r="E714" s="51"/>
      <c r="F714" s="51"/>
      <c r="J714" s="34"/>
      <c r="O714" s="38"/>
    </row>
    <row r="715" spans="4:15" s="39" customFormat="1" ht="12" customHeight="1">
      <c r="D715" s="51"/>
      <c r="E715" s="51"/>
      <c r="F715" s="51"/>
      <c r="J715" s="34"/>
      <c r="O715" s="38"/>
    </row>
    <row r="716" spans="4:15" s="39" customFormat="1" ht="12" customHeight="1">
      <c r="D716" s="51"/>
      <c r="E716" s="51"/>
      <c r="F716" s="51"/>
      <c r="J716" s="34"/>
      <c r="O716" s="38"/>
    </row>
    <row r="717" spans="4:15" s="39" customFormat="1" ht="12" customHeight="1">
      <c r="D717" s="51"/>
      <c r="E717" s="51"/>
      <c r="F717" s="51"/>
      <c r="J717" s="34"/>
      <c r="O717" s="38"/>
    </row>
    <row r="718" spans="4:15" s="39" customFormat="1" ht="12" customHeight="1">
      <c r="D718" s="51"/>
      <c r="E718" s="51"/>
      <c r="F718" s="51"/>
      <c r="J718" s="34"/>
      <c r="O718" s="38"/>
    </row>
    <row r="719" spans="4:15" s="39" customFormat="1" ht="12" customHeight="1">
      <c r="D719" s="51"/>
      <c r="E719" s="51"/>
      <c r="F719" s="51"/>
      <c r="J719" s="34"/>
      <c r="O719" s="38"/>
    </row>
    <row r="720" spans="4:15" s="39" customFormat="1" ht="12" customHeight="1">
      <c r="D720" s="51"/>
      <c r="E720" s="51"/>
      <c r="F720" s="51"/>
      <c r="J720" s="34"/>
      <c r="O720" s="38"/>
    </row>
    <row r="721" spans="4:15" s="39" customFormat="1" ht="12" customHeight="1">
      <c r="D721" s="51"/>
      <c r="E721" s="51"/>
      <c r="F721" s="51"/>
      <c r="J721" s="34"/>
      <c r="O721" s="38"/>
    </row>
    <row r="722" spans="4:15" s="39" customFormat="1" ht="12" customHeight="1">
      <c r="D722" s="51"/>
      <c r="E722" s="51"/>
      <c r="F722" s="51"/>
      <c r="J722" s="34"/>
      <c r="O722" s="38"/>
    </row>
    <row r="723" spans="4:15" s="39" customFormat="1" ht="12" customHeight="1">
      <c r="D723" s="51"/>
      <c r="E723" s="51"/>
      <c r="F723" s="51"/>
      <c r="J723" s="34"/>
      <c r="O723" s="38"/>
    </row>
    <row r="724" spans="4:15" s="39" customFormat="1" ht="12" customHeight="1">
      <c r="D724" s="51"/>
      <c r="E724" s="51"/>
      <c r="F724" s="51"/>
      <c r="J724" s="34"/>
      <c r="O724" s="38"/>
    </row>
    <row r="725" spans="4:15" s="39" customFormat="1" ht="12" customHeight="1">
      <c r="D725" s="51"/>
      <c r="E725" s="51"/>
      <c r="F725" s="51"/>
      <c r="J725" s="34"/>
      <c r="O725" s="38"/>
    </row>
    <row r="726" spans="4:15" s="39" customFormat="1" ht="12" customHeight="1">
      <c r="D726" s="51"/>
      <c r="E726" s="51"/>
      <c r="F726" s="51"/>
      <c r="J726" s="34"/>
      <c r="O726" s="38"/>
    </row>
    <row r="727" spans="4:15" s="39" customFormat="1" ht="12" customHeight="1">
      <c r="D727" s="51"/>
      <c r="E727" s="51"/>
      <c r="F727" s="51"/>
      <c r="J727" s="34"/>
      <c r="O727" s="38"/>
    </row>
    <row r="728" spans="4:15" s="39" customFormat="1" ht="12" customHeight="1">
      <c r="D728" s="51"/>
      <c r="E728" s="51"/>
      <c r="F728" s="51"/>
      <c r="J728" s="34"/>
      <c r="O728" s="38"/>
    </row>
    <row r="729" spans="4:15" s="39" customFormat="1" ht="12" customHeight="1">
      <c r="D729" s="51"/>
      <c r="E729" s="51"/>
      <c r="F729" s="51"/>
      <c r="J729" s="34"/>
      <c r="O729" s="38"/>
    </row>
    <row r="730" spans="4:15" s="39" customFormat="1" ht="12" customHeight="1">
      <c r="D730" s="51"/>
      <c r="E730" s="51"/>
      <c r="F730" s="51"/>
      <c r="J730" s="34"/>
      <c r="O730" s="38"/>
    </row>
    <row r="731" spans="4:15" s="39" customFormat="1" ht="12" customHeight="1">
      <c r="D731" s="51"/>
      <c r="E731" s="51"/>
      <c r="F731" s="51"/>
      <c r="J731" s="34"/>
      <c r="O731" s="38"/>
    </row>
    <row r="732" spans="4:15" s="39" customFormat="1" ht="12" customHeight="1">
      <c r="D732" s="51"/>
      <c r="E732" s="51"/>
      <c r="F732" s="51"/>
      <c r="J732" s="34"/>
      <c r="O732" s="38"/>
    </row>
    <row r="733" spans="4:15" s="39" customFormat="1" ht="12" customHeight="1">
      <c r="D733" s="51"/>
      <c r="E733" s="51"/>
      <c r="F733" s="51"/>
      <c r="J733" s="34"/>
      <c r="O733" s="38"/>
    </row>
    <row r="734" spans="4:15" s="39" customFormat="1" ht="12" customHeight="1">
      <c r="D734" s="51"/>
      <c r="E734" s="51"/>
      <c r="F734" s="51"/>
      <c r="J734" s="34"/>
      <c r="O734" s="38"/>
    </row>
    <row r="735" spans="4:15" s="39" customFormat="1" ht="12" customHeight="1">
      <c r="D735" s="51"/>
      <c r="E735" s="51"/>
      <c r="F735" s="51"/>
      <c r="J735" s="34"/>
      <c r="O735" s="38"/>
    </row>
    <row r="736" spans="4:15" s="39" customFormat="1" ht="12" customHeight="1">
      <c r="D736" s="51"/>
      <c r="E736" s="51"/>
      <c r="F736" s="51"/>
      <c r="J736" s="34"/>
      <c r="O736" s="38"/>
    </row>
    <row r="737" spans="4:15" s="39" customFormat="1" ht="12" customHeight="1">
      <c r="D737" s="51"/>
      <c r="E737" s="51"/>
      <c r="F737" s="51"/>
      <c r="J737" s="34"/>
      <c r="O737" s="38"/>
    </row>
    <row r="738" spans="4:15" s="39" customFormat="1" ht="12" customHeight="1">
      <c r="D738" s="51"/>
      <c r="E738" s="51"/>
      <c r="F738" s="51"/>
      <c r="J738" s="34"/>
      <c r="O738" s="38"/>
    </row>
    <row r="739" spans="4:15" s="39" customFormat="1" ht="12" customHeight="1">
      <c r="D739" s="51"/>
      <c r="E739" s="51"/>
      <c r="F739" s="51"/>
      <c r="J739" s="34"/>
      <c r="O739" s="38"/>
    </row>
    <row r="740" spans="4:15" s="39" customFormat="1" ht="12" customHeight="1">
      <c r="D740" s="51"/>
      <c r="E740" s="51"/>
      <c r="F740" s="51"/>
      <c r="J740" s="34"/>
      <c r="O740" s="38"/>
    </row>
    <row r="741" spans="4:15" s="39" customFormat="1" ht="12" customHeight="1">
      <c r="D741" s="51"/>
      <c r="E741" s="51"/>
      <c r="F741" s="51"/>
      <c r="J741" s="34"/>
      <c r="O741" s="38"/>
    </row>
    <row r="742" spans="4:15" s="39" customFormat="1" ht="12" customHeight="1">
      <c r="D742" s="51"/>
      <c r="E742" s="51"/>
      <c r="F742" s="51"/>
      <c r="J742" s="34"/>
      <c r="O742" s="38"/>
    </row>
    <row r="743" spans="4:15" s="39" customFormat="1" ht="12" customHeight="1">
      <c r="D743" s="51"/>
      <c r="E743" s="51"/>
      <c r="F743" s="51"/>
      <c r="J743" s="34"/>
      <c r="O743" s="38"/>
    </row>
    <row r="744" spans="4:15" s="39" customFormat="1" ht="12" customHeight="1">
      <c r="D744" s="51"/>
      <c r="E744" s="51"/>
      <c r="F744" s="51"/>
      <c r="J744" s="34"/>
      <c r="O744" s="38"/>
    </row>
    <row r="745" spans="4:15" s="39" customFormat="1" ht="12" customHeight="1">
      <c r="D745" s="51"/>
      <c r="E745" s="51"/>
      <c r="F745" s="51"/>
      <c r="J745" s="34"/>
      <c r="O745" s="38"/>
    </row>
    <row r="746" spans="4:15" s="39" customFormat="1" ht="12" customHeight="1">
      <c r="D746" s="51"/>
      <c r="E746" s="51"/>
      <c r="F746" s="51"/>
      <c r="J746" s="34"/>
      <c r="O746" s="38"/>
    </row>
    <row r="747" spans="4:15" s="39" customFormat="1" ht="12" customHeight="1">
      <c r="D747" s="51"/>
      <c r="E747" s="51"/>
      <c r="F747" s="51"/>
      <c r="J747" s="34"/>
      <c r="O747" s="38"/>
    </row>
    <row r="748" spans="4:15" s="39" customFormat="1" ht="12" customHeight="1">
      <c r="D748" s="51"/>
      <c r="E748" s="51"/>
      <c r="F748" s="51"/>
      <c r="J748" s="34"/>
      <c r="O748" s="38"/>
    </row>
    <row r="749" spans="4:15" s="39" customFormat="1" ht="12" customHeight="1">
      <c r="D749" s="51"/>
      <c r="E749" s="51"/>
      <c r="F749" s="51"/>
      <c r="J749" s="34"/>
      <c r="O749" s="38"/>
    </row>
    <row r="750" spans="4:15" s="39" customFormat="1" ht="12" customHeight="1">
      <c r="D750" s="51"/>
      <c r="E750" s="51"/>
      <c r="F750" s="51"/>
      <c r="J750" s="34"/>
      <c r="O750" s="38"/>
    </row>
    <row r="751" spans="4:15" s="39" customFormat="1" ht="12" customHeight="1">
      <c r="D751" s="51"/>
      <c r="E751" s="51"/>
      <c r="F751" s="51"/>
      <c r="J751" s="34"/>
      <c r="O751" s="38"/>
    </row>
    <row r="752" spans="4:15" s="39" customFormat="1" ht="12" customHeight="1">
      <c r="D752" s="51"/>
      <c r="E752" s="51"/>
      <c r="F752" s="51"/>
      <c r="J752" s="34"/>
      <c r="O752" s="38"/>
    </row>
    <row r="753" spans="4:15" s="39" customFormat="1" ht="12" customHeight="1">
      <c r="D753" s="51"/>
      <c r="E753" s="51"/>
      <c r="F753" s="51"/>
      <c r="J753" s="34"/>
      <c r="O753" s="38"/>
    </row>
    <row r="754" spans="4:15" s="39" customFormat="1" ht="12" customHeight="1">
      <c r="D754" s="51"/>
      <c r="E754" s="51"/>
      <c r="F754" s="51"/>
      <c r="J754" s="34"/>
      <c r="O754" s="38"/>
    </row>
    <row r="755" spans="4:15" s="39" customFormat="1" ht="12" customHeight="1">
      <c r="D755" s="51"/>
      <c r="E755" s="51"/>
      <c r="F755" s="51"/>
      <c r="J755" s="34"/>
      <c r="O755" s="38"/>
    </row>
    <row r="756" spans="4:15" s="39" customFormat="1" ht="12" customHeight="1">
      <c r="D756" s="51"/>
      <c r="E756" s="51"/>
      <c r="F756" s="51"/>
      <c r="J756" s="34"/>
      <c r="O756" s="38"/>
    </row>
    <row r="757" spans="4:15" s="39" customFormat="1" ht="12" customHeight="1">
      <c r="D757" s="51"/>
      <c r="E757" s="51"/>
      <c r="F757" s="51"/>
      <c r="J757" s="34"/>
      <c r="O757" s="38"/>
    </row>
    <row r="758" spans="4:15" s="39" customFormat="1" ht="12" customHeight="1">
      <c r="D758" s="51"/>
      <c r="E758" s="51"/>
      <c r="F758" s="51"/>
      <c r="J758" s="34"/>
      <c r="O758" s="38"/>
    </row>
    <row r="759" spans="4:15" s="39" customFormat="1" ht="12" customHeight="1">
      <c r="D759" s="51"/>
      <c r="E759" s="51"/>
      <c r="F759" s="51"/>
      <c r="J759" s="34"/>
      <c r="O759" s="38"/>
    </row>
    <row r="760" spans="4:15" s="39" customFormat="1" ht="12" customHeight="1">
      <c r="D760" s="51"/>
      <c r="E760" s="51"/>
      <c r="F760" s="51"/>
      <c r="J760" s="34"/>
      <c r="O760" s="38"/>
    </row>
    <row r="761" spans="4:15" s="39" customFormat="1" ht="12" customHeight="1">
      <c r="D761" s="51"/>
      <c r="E761" s="51"/>
      <c r="F761" s="51"/>
      <c r="J761" s="34"/>
      <c r="O761" s="38"/>
    </row>
    <row r="762" spans="4:15" s="39" customFormat="1" ht="12" customHeight="1">
      <c r="D762" s="51"/>
      <c r="E762" s="51"/>
      <c r="F762" s="51"/>
      <c r="J762" s="34"/>
      <c r="O762" s="38"/>
    </row>
    <row r="763" spans="4:15" s="39" customFormat="1" ht="12" customHeight="1">
      <c r="D763" s="51"/>
      <c r="E763" s="51"/>
      <c r="F763" s="51"/>
      <c r="J763" s="34"/>
      <c r="O763" s="38"/>
    </row>
    <row r="764" spans="4:15" s="39" customFormat="1" ht="12" customHeight="1">
      <c r="D764" s="51"/>
      <c r="E764" s="51"/>
      <c r="F764" s="51"/>
      <c r="J764" s="34"/>
      <c r="O764" s="38"/>
    </row>
    <row r="765" spans="4:15" s="39" customFormat="1" ht="12" customHeight="1">
      <c r="D765" s="51"/>
      <c r="E765" s="51"/>
      <c r="F765" s="51"/>
      <c r="J765" s="34"/>
      <c r="O765" s="38"/>
    </row>
    <row r="766" spans="4:15" s="39" customFormat="1" ht="12" customHeight="1">
      <c r="D766" s="51"/>
      <c r="E766" s="51"/>
      <c r="F766" s="51"/>
      <c r="J766" s="34"/>
      <c r="O766" s="38"/>
    </row>
    <row r="767" spans="4:15" s="39" customFormat="1" ht="12" customHeight="1">
      <c r="D767" s="51"/>
      <c r="E767" s="51"/>
      <c r="F767" s="51"/>
      <c r="J767" s="34"/>
      <c r="O767" s="38"/>
    </row>
    <row r="768" spans="4:15" s="39" customFormat="1" ht="12" customHeight="1">
      <c r="D768" s="51"/>
      <c r="E768" s="51"/>
      <c r="F768" s="51"/>
      <c r="J768" s="34"/>
      <c r="O768" s="38"/>
    </row>
    <row r="769" spans="4:15" s="39" customFormat="1" ht="12" customHeight="1">
      <c r="D769" s="51"/>
      <c r="E769" s="51"/>
      <c r="F769" s="51"/>
      <c r="J769" s="34"/>
      <c r="O769" s="38"/>
    </row>
    <row r="770" spans="4:15" s="39" customFormat="1" ht="12" customHeight="1">
      <c r="D770" s="51"/>
      <c r="E770" s="51"/>
      <c r="F770" s="51"/>
      <c r="J770" s="34"/>
      <c r="O770" s="38"/>
    </row>
    <row r="771" spans="4:15" s="39" customFormat="1" ht="12" customHeight="1">
      <c r="D771" s="51"/>
      <c r="E771" s="51"/>
      <c r="F771" s="51"/>
      <c r="J771" s="34"/>
      <c r="O771" s="38"/>
    </row>
    <row r="772" spans="4:15" s="39" customFormat="1" ht="12" customHeight="1">
      <c r="D772" s="51"/>
      <c r="E772" s="51"/>
      <c r="F772" s="51"/>
      <c r="J772" s="34"/>
      <c r="O772" s="38"/>
    </row>
    <row r="773" spans="4:15" s="39" customFormat="1" ht="12" customHeight="1">
      <c r="D773" s="51"/>
      <c r="E773" s="51"/>
      <c r="F773" s="51"/>
      <c r="J773" s="34"/>
      <c r="O773" s="38"/>
    </row>
    <row r="774" spans="4:15" s="39" customFormat="1" ht="12" customHeight="1">
      <c r="D774" s="51"/>
      <c r="E774" s="51"/>
      <c r="F774" s="51"/>
      <c r="J774" s="34"/>
      <c r="O774" s="38"/>
    </row>
    <row r="775" spans="4:15" s="39" customFormat="1" ht="12" customHeight="1">
      <c r="D775" s="51"/>
      <c r="E775" s="51"/>
      <c r="F775" s="51"/>
      <c r="J775" s="34"/>
      <c r="O775" s="38"/>
    </row>
    <row r="776" spans="4:15" s="39" customFormat="1" ht="12" customHeight="1">
      <c r="D776" s="51"/>
      <c r="E776" s="51"/>
      <c r="F776" s="51"/>
      <c r="J776" s="34"/>
      <c r="O776" s="38"/>
    </row>
    <row r="777" spans="4:15" s="39" customFormat="1" ht="12" customHeight="1">
      <c r="D777" s="51"/>
      <c r="E777" s="51"/>
      <c r="F777" s="51"/>
      <c r="J777" s="34"/>
      <c r="O777" s="38"/>
    </row>
    <row r="778" spans="4:15" s="39" customFormat="1" ht="12" customHeight="1">
      <c r="D778" s="51"/>
      <c r="E778" s="51"/>
      <c r="F778" s="51"/>
      <c r="J778" s="34"/>
      <c r="O778" s="38"/>
    </row>
    <row r="779" spans="4:15" s="39" customFormat="1" ht="12" customHeight="1">
      <c r="D779" s="51"/>
      <c r="E779" s="51"/>
      <c r="F779" s="51"/>
      <c r="J779" s="34"/>
      <c r="O779" s="38"/>
    </row>
    <row r="780" spans="4:15" s="39" customFormat="1" ht="12" customHeight="1">
      <c r="D780" s="51"/>
      <c r="E780" s="51"/>
      <c r="F780" s="51"/>
      <c r="J780" s="34"/>
      <c r="O780" s="38"/>
    </row>
    <row r="781" spans="4:15" s="39" customFormat="1" ht="12" customHeight="1">
      <c r="D781" s="51"/>
      <c r="E781" s="51"/>
      <c r="F781" s="51"/>
      <c r="J781" s="34"/>
      <c r="O781" s="38"/>
    </row>
    <row r="782" spans="4:15" s="39" customFormat="1" ht="12" customHeight="1">
      <c r="D782" s="51"/>
      <c r="E782" s="51"/>
      <c r="F782" s="51"/>
      <c r="J782" s="34"/>
      <c r="O782" s="38"/>
    </row>
    <row r="783" spans="4:15" s="39" customFormat="1" ht="12" customHeight="1">
      <c r="D783" s="51"/>
      <c r="E783" s="51"/>
      <c r="F783" s="51"/>
      <c r="J783" s="34"/>
      <c r="O783" s="38"/>
    </row>
    <row r="784" spans="4:15" s="39" customFormat="1" ht="12" customHeight="1">
      <c r="D784" s="51"/>
      <c r="E784" s="51"/>
      <c r="F784" s="51"/>
      <c r="J784" s="34"/>
      <c r="O784" s="38"/>
    </row>
    <row r="785" spans="4:15" s="39" customFormat="1" ht="12" customHeight="1">
      <c r="D785" s="51"/>
      <c r="E785" s="51"/>
      <c r="F785" s="51"/>
      <c r="J785" s="34"/>
      <c r="O785" s="38"/>
    </row>
    <row r="786" spans="4:15" s="39" customFormat="1" ht="12" customHeight="1">
      <c r="D786" s="51"/>
      <c r="E786" s="51"/>
      <c r="F786" s="51"/>
      <c r="J786" s="34"/>
      <c r="O786" s="38"/>
    </row>
    <row r="787" spans="4:15" s="39" customFormat="1" ht="12" customHeight="1">
      <c r="D787" s="51"/>
      <c r="E787" s="51"/>
      <c r="F787" s="51"/>
      <c r="J787" s="34"/>
      <c r="O787" s="38"/>
    </row>
    <row r="788" spans="4:15" s="39" customFormat="1" ht="12" customHeight="1">
      <c r="D788" s="51"/>
      <c r="E788" s="51"/>
      <c r="F788" s="51"/>
      <c r="J788" s="34"/>
      <c r="O788" s="38"/>
    </row>
    <row r="789" spans="4:15" s="39" customFormat="1" ht="12" customHeight="1">
      <c r="D789" s="51"/>
      <c r="E789" s="51"/>
      <c r="F789" s="51"/>
      <c r="J789" s="34"/>
      <c r="O789" s="38"/>
    </row>
    <row r="790" spans="4:15" s="39" customFormat="1" ht="12" customHeight="1">
      <c r="D790" s="51"/>
      <c r="E790" s="51"/>
      <c r="F790" s="51"/>
      <c r="J790" s="34"/>
      <c r="O790" s="38"/>
    </row>
    <row r="791" spans="4:15" s="39" customFormat="1" ht="12" customHeight="1">
      <c r="D791" s="51"/>
      <c r="E791" s="51"/>
      <c r="F791" s="51"/>
      <c r="J791" s="34"/>
      <c r="O791" s="38"/>
    </row>
    <row r="792" spans="4:15" s="39" customFormat="1" ht="12" customHeight="1">
      <c r="D792" s="51"/>
      <c r="E792" s="51"/>
      <c r="F792" s="51"/>
      <c r="J792" s="34"/>
      <c r="O792" s="38"/>
    </row>
    <row r="793" spans="4:15" s="39" customFormat="1" ht="12" customHeight="1">
      <c r="D793" s="51"/>
      <c r="E793" s="51"/>
      <c r="F793" s="51"/>
      <c r="J793" s="34"/>
      <c r="O793" s="38"/>
    </row>
    <row r="794" spans="4:15" s="39" customFormat="1" ht="12" customHeight="1">
      <c r="D794" s="51"/>
      <c r="E794" s="51"/>
      <c r="F794" s="51"/>
      <c r="J794" s="34"/>
      <c r="O794" s="38"/>
    </row>
    <row r="795" spans="4:15" s="39" customFormat="1" ht="12" customHeight="1">
      <c r="D795" s="51"/>
      <c r="E795" s="51"/>
      <c r="F795" s="51"/>
      <c r="J795" s="34"/>
      <c r="O795" s="38"/>
    </row>
    <row r="796" spans="4:15" s="39" customFormat="1" ht="12" customHeight="1">
      <c r="D796" s="51"/>
      <c r="E796" s="51"/>
      <c r="F796" s="51"/>
      <c r="J796" s="34"/>
      <c r="O796" s="38"/>
    </row>
    <row r="797" spans="4:15" s="39" customFormat="1" ht="12" customHeight="1">
      <c r="D797" s="51"/>
      <c r="E797" s="51"/>
      <c r="F797" s="51"/>
      <c r="J797" s="34"/>
      <c r="O797" s="38"/>
    </row>
    <row r="798" spans="4:15" s="39" customFormat="1" ht="12" customHeight="1">
      <c r="D798" s="51"/>
      <c r="E798" s="51"/>
      <c r="F798" s="51"/>
      <c r="J798" s="34"/>
      <c r="O798" s="38"/>
    </row>
    <row r="799" spans="4:15" s="39" customFormat="1" ht="12" customHeight="1">
      <c r="D799" s="51"/>
      <c r="E799" s="51"/>
      <c r="F799" s="51"/>
      <c r="J799" s="34"/>
      <c r="O799" s="38"/>
    </row>
    <row r="800" spans="4:15" s="39" customFormat="1" ht="12" customHeight="1">
      <c r="D800" s="51"/>
      <c r="E800" s="51"/>
      <c r="F800" s="51"/>
      <c r="J800" s="34"/>
      <c r="O800" s="38"/>
    </row>
    <row r="801" spans="4:15" s="39" customFormat="1" ht="12" customHeight="1">
      <c r="D801" s="51"/>
      <c r="E801" s="51"/>
      <c r="F801" s="51"/>
      <c r="J801" s="34"/>
      <c r="O801" s="38"/>
    </row>
    <row r="802" spans="4:15" s="39" customFormat="1" ht="12" customHeight="1">
      <c r="D802" s="51"/>
      <c r="E802" s="51"/>
      <c r="F802" s="51"/>
      <c r="J802" s="34"/>
      <c r="O802" s="38"/>
    </row>
    <row r="803" spans="4:15" s="39" customFormat="1" ht="12" customHeight="1">
      <c r="D803" s="51"/>
      <c r="E803" s="51"/>
      <c r="F803" s="51"/>
      <c r="J803" s="34"/>
      <c r="O803" s="38"/>
    </row>
    <row r="804" spans="4:15" s="39" customFormat="1" ht="12" customHeight="1">
      <c r="D804" s="51"/>
      <c r="E804" s="51"/>
      <c r="F804" s="51"/>
      <c r="J804" s="34"/>
      <c r="O804" s="38"/>
    </row>
    <row r="805" spans="4:15" s="39" customFormat="1" ht="12" customHeight="1">
      <c r="D805" s="51"/>
      <c r="E805" s="51"/>
      <c r="F805" s="51"/>
      <c r="J805" s="34"/>
      <c r="O805" s="38"/>
    </row>
    <row r="806" spans="4:15" s="39" customFormat="1" ht="12" customHeight="1">
      <c r="D806" s="51"/>
      <c r="E806" s="51"/>
      <c r="F806" s="51"/>
      <c r="J806" s="34"/>
      <c r="O806" s="38"/>
    </row>
    <row r="807" spans="4:15" s="39" customFormat="1" ht="12" customHeight="1">
      <c r="D807" s="51"/>
      <c r="E807" s="51"/>
      <c r="F807" s="51"/>
      <c r="J807" s="34"/>
      <c r="O807" s="38"/>
    </row>
    <row r="808" spans="4:15" s="39" customFormat="1" ht="12" customHeight="1">
      <c r="D808" s="51"/>
      <c r="E808" s="51"/>
      <c r="F808" s="51"/>
      <c r="J808" s="34"/>
      <c r="O808" s="38"/>
    </row>
    <row r="809" spans="4:15" s="39" customFormat="1" ht="12" customHeight="1">
      <c r="D809" s="51"/>
      <c r="E809" s="51"/>
      <c r="F809" s="51"/>
      <c r="J809" s="34"/>
      <c r="O809" s="38"/>
    </row>
    <row r="810" spans="4:15" s="39" customFormat="1" ht="12" customHeight="1">
      <c r="D810" s="51"/>
      <c r="E810" s="51"/>
      <c r="F810" s="51"/>
      <c r="J810" s="34"/>
      <c r="O810" s="38"/>
    </row>
    <row r="811" spans="4:15" s="39" customFormat="1" ht="12" customHeight="1">
      <c r="D811" s="51"/>
      <c r="E811" s="51"/>
      <c r="F811" s="51"/>
      <c r="J811" s="34"/>
      <c r="O811" s="38"/>
    </row>
    <row r="812" spans="4:15" s="39" customFormat="1" ht="12" customHeight="1">
      <c r="D812" s="51"/>
      <c r="E812" s="51"/>
      <c r="F812" s="51"/>
      <c r="J812" s="34"/>
      <c r="O812" s="38"/>
    </row>
    <row r="813" spans="4:15" s="39" customFormat="1" ht="12" customHeight="1">
      <c r="D813" s="51"/>
      <c r="E813" s="51"/>
      <c r="F813" s="51"/>
      <c r="J813" s="34"/>
      <c r="O813" s="38"/>
    </row>
    <row r="814" spans="4:15" s="39" customFormat="1" ht="12" customHeight="1">
      <c r="D814" s="51"/>
      <c r="E814" s="51"/>
      <c r="F814" s="51"/>
      <c r="J814" s="34"/>
      <c r="O814" s="38"/>
    </row>
    <row r="815" spans="4:15" s="39" customFormat="1" ht="12" customHeight="1">
      <c r="D815" s="51"/>
      <c r="E815" s="51"/>
      <c r="F815" s="51"/>
      <c r="J815" s="34"/>
      <c r="O815" s="38"/>
    </row>
    <row r="816" spans="4:15" s="39" customFormat="1" ht="12" customHeight="1">
      <c r="D816" s="51"/>
      <c r="E816" s="51"/>
      <c r="F816" s="51"/>
      <c r="J816" s="34"/>
      <c r="O816" s="38"/>
    </row>
    <row r="817" spans="4:15" s="39" customFormat="1" ht="12" customHeight="1">
      <c r="D817" s="51"/>
      <c r="E817" s="51"/>
      <c r="F817" s="51"/>
      <c r="J817" s="34"/>
      <c r="O817" s="38"/>
    </row>
    <row r="818" spans="4:15" s="39" customFormat="1" ht="12" customHeight="1">
      <c r="D818" s="51"/>
      <c r="E818" s="51"/>
      <c r="F818" s="51"/>
      <c r="J818" s="34"/>
      <c r="O818" s="38"/>
    </row>
    <row r="819" spans="4:15" s="39" customFormat="1" ht="12" customHeight="1">
      <c r="D819" s="51"/>
      <c r="E819" s="51"/>
      <c r="F819" s="51"/>
      <c r="J819" s="34"/>
      <c r="O819" s="38"/>
    </row>
    <row r="820" spans="4:15" s="39" customFormat="1" ht="12" customHeight="1">
      <c r="D820" s="51"/>
      <c r="E820" s="51"/>
      <c r="F820" s="51"/>
      <c r="J820" s="34"/>
      <c r="O820" s="38"/>
    </row>
    <row r="821" spans="4:15" s="39" customFormat="1" ht="12" customHeight="1">
      <c r="D821" s="51"/>
      <c r="E821" s="51"/>
      <c r="F821" s="51"/>
      <c r="J821" s="34"/>
      <c r="O821" s="38"/>
    </row>
    <row r="822" spans="4:15" s="39" customFormat="1" ht="12" customHeight="1">
      <c r="D822" s="51"/>
      <c r="E822" s="51"/>
      <c r="F822" s="51"/>
      <c r="J822" s="34"/>
      <c r="O822" s="38"/>
    </row>
    <row r="823" spans="4:15" s="39" customFormat="1" ht="12" customHeight="1">
      <c r="D823" s="51"/>
      <c r="E823" s="51"/>
      <c r="F823" s="51"/>
      <c r="J823" s="34"/>
      <c r="O823" s="38"/>
    </row>
    <row r="824" spans="4:15" s="39" customFormat="1" ht="12" customHeight="1">
      <c r="D824" s="51"/>
      <c r="E824" s="51"/>
      <c r="F824" s="51"/>
      <c r="J824" s="34"/>
      <c r="O824" s="38"/>
    </row>
    <row r="825" spans="4:15" s="39" customFormat="1" ht="12" customHeight="1">
      <c r="D825" s="51"/>
      <c r="E825" s="51"/>
      <c r="F825" s="51"/>
      <c r="J825" s="34"/>
      <c r="O825" s="38"/>
    </row>
    <row r="826" spans="4:15" s="39" customFormat="1" ht="12" customHeight="1">
      <c r="D826" s="51"/>
      <c r="E826" s="51"/>
      <c r="F826" s="51"/>
      <c r="J826" s="34"/>
      <c r="O826" s="38"/>
    </row>
    <row r="827" spans="4:15" s="39" customFormat="1" ht="12" customHeight="1">
      <c r="D827" s="51"/>
      <c r="E827" s="51"/>
      <c r="F827" s="51"/>
      <c r="J827" s="34"/>
      <c r="O827" s="38"/>
    </row>
    <row r="828" spans="4:15" s="39" customFormat="1" ht="12" customHeight="1">
      <c r="D828" s="51"/>
      <c r="E828" s="51"/>
      <c r="F828" s="51"/>
      <c r="J828" s="34"/>
      <c r="O828" s="38"/>
    </row>
    <row r="829" spans="4:15" s="39" customFormat="1" ht="12" customHeight="1">
      <c r="D829" s="51"/>
      <c r="E829" s="51"/>
      <c r="F829" s="51"/>
      <c r="J829" s="34"/>
      <c r="O829" s="38"/>
    </row>
    <row r="830" spans="4:15" s="39" customFormat="1" ht="12" customHeight="1">
      <c r="D830" s="51"/>
      <c r="E830" s="51"/>
      <c r="F830" s="51"/>
      <c r="J830" s="34"/>
      <c r="O830" s="38"/>
    </row>
    <row r="831" spans="4:15" s="39" customFormat="1" ht="12" customHeight="1">
      <c r="D831" s="51"/>
      <c r="E831" s="51"/>
      <c r="F831" s="51"/>
      <c r="J831" s="34"/>
      <c r="O831" s="38"/>
    </row>
    <row r="832" spans="4:15" s="39" customFormat="1" ht="12" customHeight="1">
      <c r="D832" s="51"/>
      <c r="E832" s="51"/>
      <c r="F832" s="51"/>
      <c r="J832" s="34"/>
      <c r="O832" s="38"/>
    </row>
    <row r="833" spans="4:15" s="39" customFormat="1" ht="12" customHeight="1">
      <c r="D833" s="51"/>
      <c r="E833" s="51"/>
      <c r="F833" s="51"/>
      <c r="J833" s="34"/>
      <c r="O833" s="38"/>
    </row>
    <row r="834" spans="4:15" s="39" customFormat="1" ht="12" customHeight="1">
      <c r="D834" s="51"/>
      <c r="E834" s="51"/>
      <c r="F834" s="51"/>
      <c r="J834" s="34"/>
      <c r="O834" s="38"/>
    </row>
    <row r="835" spans="4:15" s="39" customFormat="1" ht="12" customHeight="1">
      <c r="D835" s="51"/>
      <c r="E835" s="51"/>
      <c r="F835" s="51"/>
      <c r="J835" s="34"/>
      <c r="O835" s="38"/>
    </row>
    <row r="836" spans="4:15" s="39" customFormat="1" ht="12" customHeight="1">
      <c r="D836" s="51"/>
      <c r="E836" s="51"/>
      <c r="F836" s="51"/>
      <c r="J836" s="34"/>
      <c r="O836" s="38"/>
    </row>
    <row r="837" spans="4:15" s="39" customFormat="1" ht="12" customHeight="1">
      <c r="D837" s="51"/>
      <c r="E837" s="51"/>
      <c r="F837" s="51"/>
      <c r="J837" s="34"/>
      <c r="O837" s="38"/>
    </row>
    <row r="838" spans="4:15" s="39" customFormat="1" ht="12" customHeight="1">
      <c r="D838" s="51"/>
      <c r="E838" s="51"/>
      <c r="F838" s="51"/>
      <c r="J838" s="34"/>
      <c r="O838" s="38"/>
    </row>
    <row r="839" spans="4:15" s="39" customFormat="1" ht="12" customHeight="1">
      <c r="D839" s="51"/>
      <c r="E839" s="51"/>
      <c r="F839" s="51"/>
      <c r="J839" s="34"/>
      <c r="O839" s="38"/>
    </row>
    <row r="840" spans="4:15" s="39" customFormat="1" ht="12" customHeight="1">
      <c r="D840" s="51"/>
      <c r="E840" s="51"/>
      <c r="F840" s="51"/>
      <c r="J840" s="34"/>
      <c r="O840" s="38"/>
    </row>
    <row r="841" spans="4:15" s="39" customFormat="1" ht="12" customHeight="1">
      <c r="D841" s="51"/>
      <c r="E841" s="51"/>
      <c r="F841" s="51"/>
      <c r="J841" s="34"/>
      <c r="O841" s="38"/>
    </row>
    <row r="842" spans="4:15" s="39" customFormat="1" ht="12" customHeight="1">
      <c r="D842" s="51"/>
      <c r="E842" s="51"/>
      <c r="F842" s="51"/>
      <c r="J842" s="34"/>
      <c r="O842" s="38"/>
    </row>
    <row r="843" spans="4:15" s="39" customFormat="1" ht="12" customHeight="1">
      <c r="D843" s="51"/>
      <c r="E843" s="51"/>
      <c r="F843" s="51"/>
      <c r="J843" s="34"/>
      <c r="O843" s="38"/>
    </row>
    <row r="844" spans="4:15" s="39" customFormat="1" ht="12" customHeight="1">
      <c r="D844" s="51"/>
      <c r="E844" s="51"/>
      <c r="F844" s="51"/>
      <c r="J844" s="34"/>
      <c r="O844" s="38"/>
    </row>
    <row r="845" spans="4:15" s="39" customFormat="1" ht="12" customHeight="1">
      <c r="D845" s="51"/>
      <c r="E845" s="51"/>
      <c r="F845" s="51"/>
      <c r="J845" s="34"/>
      <c r="O845" s="38"/>
    </row>
    <row r="846" spans="4:15" s="39" customFormat="1" ht="12" customHeight="1">
      <c r="D846" s="51"/>
      <c r="E846" s="51"/>
      <c r="F846" s="51"/>
      <c r="J846" s="34"/>
      <c r="O846" s="38"/>
    </row>
    <row r="847" spans="4:15" s="39" customFormat="1" ht="12" customHeight="1">
      <c r="D847" s="51"/>
      <c r="E847" s="51"/>
      <c r="F847" s="51"/>
      <c r="J847" s="34"/>
      <c r="O847" s="38"/>
    </row>
    <row r="848" spans="4:15" s="39" customFormat="1" ht="12" customHeight="1">
      <c r="D848" s="51"/>
      <c r="E848" s="51"/>
      <c r="F848" s="51"/>
      <c r="J848" s="34"/>
      <c r="O848" s="38"/>
    </row>
    <row r="849" spans="4:15" s="39" customFormat="1" ht="12" customHeight="1">
      <c r="D849" s="51"/>
      <c r="E849" s="51"/>
      <c r="F849" s="51"/>
      <c r="J849" s="34"/>
      <c r="O849" s="38"/>
    </row>
    <row r="850" spans="4:15" s="39" customFormat="1" ht="12" customHeight="1">
      <c r="D850" s="51"/>
      <c r="E850" s="51"/>
      <c r="F850" s="51"/>
      <c r="J850" s="34"/>
      <c r="O850" s="38"/>
    </row>
    <row r="851" spans="4:15" s="39" customFormat="1" ht="12" customHeight="1">
      <c r="D851" s="51"/>
      <c r="E851" s="51"/>
      <c r="F851" s="51"/>
      <c r="J851" s="34"/>
      <c r="O851" s="38"/>
    </row>
    <row r="852" spans="4:15" s="39" customFormat="1" ht="12" customHeight="1">
      <c r="D852" s="51"/>
      <c r="E852" s="51"/>
      <c r="F852" s="51"/>
      <c r="J852" s="34"/>
      <c r="O852" s="38"/>
    </row>
    <row r="853" spans="4:15" s="39" customFormat="1" ht="12" customHeight="1">
      <c r="D853" s="51"/>
      <c r="E853" s="51"/>
      <c r="F853" s="51"/>
      <c r="J853" s="34"/>
      <c r="O853" s="38"/>
    </row>
    <row r="854" spans="4:15" s="39" customFormat="1" ht="12" customHeight="1">
      <c r="D854" s="51"/>
      <c r="E854" s="51"/>
      <c r="F854" s="51"/>
      <c r="J854" s="34"/>
      <c r="O854" s="38"/>
    </row>
    <row r="855" spans="4:15" s="39" customFormat="1" ht="12" customHeight="1">
      <c r="D855" s="51"/>
      <c r="E855" s="51"/>
      <c r="F855" s="51"/>
      <c r="J855" s="34"/>
      <c r="O855" s="38"/>
    </row>
    <row r="856" spans="4:15" s="39" customFormat="1" ht="12" customHeight="1">
      <c r="D856" s="51"/>
      <c r="E856" s="51"/>
      <c r="F856" s="51"/>
      <c r="J856" s="34"/>
      <c r="O856" s="38"/>
    </row>
    <row r="857" spans="4:15" s="39" customFormat="1" ht="12" customHeight="1">
      <c r="D857" s="51"/>
      <c r="E857" s="51"/>
      <c r="F857" s="51"/>
      <c r="J857" s="34"/>
      <c r="O857" s="38"/>
    </row>
    <row r="858" spans="4:15" s="39" customFormat="1" ht="12" customHeight="1">
      <c r="D858" s="51"/>
      <c r="E858" s="51"/>
      <c r="F858" s="51"/>
      <c r="J858" s="34"/>
      <c r="O858" s="38"/>
    </row>
    <row r="859" spans="4:15" s="39" customFormat="1" ht="12" customHeight="1">
      <c r="D859" s="51"/>
      <c r="E859" s="51"/>
      <c r="F859" s="51"/>
      <c r="J859" s="34"/>
      <c r="O859" s="38"/>
    </row>
    <row r="860" spans="4:15" s="39" customFormat="1" ht="12" customHeight="1">
      <c r="D860" s="51"/>
      <c r="E860" s="51"/>
      <c r="F860" s="51"/>
      <c r="J860" s="34"/>
      <c r="O860" s="38"/>
    </row>
    <row r="861" spans="4:15" s="39" customFormat="1" ht="12" customHeight="1">
      <c r="D861" s="51"/>
      <c r="E861" s="51"/>
      <c r="F861" s="51"/>
      <c r="J861" s="34"/>
      <c r="O861" s="38"/>
    </row>
    <row r="862" spans="4:15" s="39" customFormat="1" ht="12" customHeight="1">
      <c r="D862" s="51"/>
      <c r="E862" s="51"/>
      <c r="F862" s="51"/>
      <c r="J862" s="34"/>
      <c r="O862" s="38"/>
    </row>
    <row r="863" spans="4:15" s="39" customFormat="1" ht="12" customHeight="1">
      <c r="D863" s="51"/>
      <c r="E863" s="51"/>
      <c r="F863" s="51"/>
      <c r="J863" s="34"/>
      <c r="O863" s="38"/>
    </row>
    <row r="864" spans="4:15" s="39" customFormat="1" ht="12" customHeight="1">
      <c r="D864" s="51"/>
      <c r="E864" s="51"/>
      <c r="F864" s="51"/>
      <c r="J864" s="34"/>
      <c r="O864" s="38"/>
    </row>
    <row r="865" spans="4:15" s="39" customFormat="1" ht="12" customHeight="1">
      <c r="D865" s="51"/>
      <c r="E865" s="51"/>
      <c r="F865" s="51"/>
      <c r="J865" s="34"/>
      <c r="O865" s="38"/>
    </row>
    <row r="866" spans="4:15" s="39" customFormat="1" ht="12" customHeight="1">
      <c r="D866" s="51"/>
      <c r="E866" s="51"/>
      <c r="F866" s="51"/>
      <c r="J866" s="34"/>
      <c r="O866" s="38"/>
    </row>
    <row r="867" spans="4:15" s="39" customFormat="1" ht="12" customHeight="1">
      <c r="D867" s="51"/>
      <c r="E867" s="51"/>
      <c r="F867" s="51"/>
      <c r="J867" s="34"/>
      <c r="O867" s="38"/>
    </row>
    <row r="868" spans="4:15" s="39" customFormat="1" ht="12" customHeight="1">
      <c r="D868" s="51"/>
      <c r="E868" s="51"/>
      <c r="F868" s="51"/>
      <c r="J868" s="34"/>
      <c r="O868" s="38"/>
    </row>
    <row r="869" spans="4:15" s="39" customFormat="1" ht="12" customHeight="1">
      <c r="D869" s="51"/>
      <c r="E869" s="51"/>
      <c r="F869" s="51"/>
      <c r="J869" s="34"/>
      <c r="O869" s="38"/>
    </row>
    <row r="870" spans="4:15" s="39" customFormat="1" ht="12" customHeight="1">
      <c r="D870" s="51"/>
      <c r="E870" s="51"/>
      <c r="F870" s="51"/>
      <c r="J870" s="34"/>
      <c r="O870" s="38"/>
    </row>
    <row r="871" spans="4:15" s="39" customFormat="1" ht="12" customHeight="1">
      <c r="D871" s="51"/>
      <c r="E871" s="51"/>
      <c r="F871" s="51"/>
      <c r="J871" s="34"/>
      <c r="O871" s="38"/>
    </row>
    <row r="872" spans="4:15" s="39" customFormat="1" ht="12" customHeight="1">
      <c r="D872" s="51"/>
      <c r="E872" s="51"/>
      <c r="F872" s="51"/>
      <c r="J872" s="34"/>
      <c r="O872" s="38"/>
    </row>
    <row r="873" spans="4:15" s="39" customFormat="1" ht="12" customHeight="1">
      <c r="D873" s="51"/>
      <c r="E873" s="51"/>
      <c r="F873" s="51"/>
      <c r="J873" s="34"/>
      <c r="O873" s="38"/>
    </row>
    <row r="874" spans="4:15" s="39" customFormat="1" ht="12" customHeight="1">
      <c r="D874" s="51"/>
      <c r="E874" s="51"/>
      <c r="F874" s="51"/>
      <c r="J874" s="34"/>
      <c r="O874" s="38"/>
    </row>
    <row r="875" spans="4:15" s="39" customFormat="1" ht="12" customHeight="1">
      <c r="D875" s="51"/>
      <c r="E875" s="51"/>
      <c r="F875" s="51"/>
      <c r="J875" s="34"/>
      <c r="O875" s="38"/>
    </row>
    <row r="876" spans="4:15" s="39" customFormat="1" ht="12" customHeight="1">
      <c r="D876" s="51"/>
      <c r="E876" s="51"/>
      <c r="F876" s="51"/>
      <c r="J876" s="34"/>
      <c r="O876" s="38"/>
    </row>
    <row r="877" spans="4:15" s="39" customFormat="1" ht="12" customHeight="1">
      <c r="D877" s="51"/>
      <c r="E877" s="51"/>
      <c r="F877" s="51"/>
      <c r="J877" s="34"/>
      <c r="O877" s="38"/>
    </row>
    <row r="878" spans="4:15" s="39" customFormat="1" ht="12" customHeight="1">
      <c r="D878" s="51"/>
      <c r="E878" s="51"/>
      <c r="F878" s="51"/>
      <c r="J878" s="34"/>
      <c r="O878" s="38"/>
    </row>
    <row r="879" spans="4:15" s="39" customFormat="1" ht="12" customHeight="1">
      <c r="D879" s="51"/>
      <c r="E879" s="51"/>
      <c r="F879" s="51"/>
      <c r="J879" s="34"/>
      <c r="O879" s="38"/>
    </row>
    <row r="880" spans="4:15" s="39" customFormat="1" ht="12" customHeight="1">
      <c r="D880" s="51"/>
      <c r="E880" s="51"/>
      <c r="F880" s="51"/>
      <c r="J880" s="34"/>
      <c r="O880" s="38"/>
    </row>
    <row r="881" spans="4:15" s="39" customFormat="1" ht="12" customHeight="1">
      <c r="D881" s="51"/>
      <c r="E881" s="51"/>
      <c r="F881" s="51"/>
      <c r="J881" s="34"/>
      <c r="O881" s="38"/>
    </row>
    <row r="882" spans="4:15" s="39" customFormat="1" ht="12" customHeight="1">
      <c r="D882" s="51"/>
      <c r="E882" s="51"/>
      <c r="F882" s="51"/>
      <c r="J882" s="34"/>
      <c r="O882" s="38"/>
    </row>
    <row r="883" spans="4:15" s="39" customFormat="1" ht="12" customHeight="1">
      <c r="D883" s="51"/>
      <c r="E883" s="51"/>
      <c r="F883" s="51"/>
      <c r="J883" s="34"/>
      <c r="O883" s="38"/>
    </row>
    <row r="884" spans="4:15" s="39" customFormat="1" ht="12" customHeight="1">
      <c r="D884" s="51"/>
      <c r="E884" s="51"/>
      <c r="F884" s="51"/>
      <c r="J884" s="34"/>
      <c r="O884" s="38"/>
    </row>
    <row r="885" spans="4:15" s="39" customFormat="1" ht="12" customHeight="1">
      <c r="D885" s="51"/>
      <c r="E885" s="51"/>
      <c r="F885" s="51"/>
      <c r="J885" s="34"/>
      <c r="O885" s="38"/>
    </row>
    <row r="886" spans="4:15" s="39" customFormat="1" ht="12" customHeight="1">
      <c r="D886" s="51"/>
      <c r="E886" s="51"/>
      <c r="F886" s="51"/>
      <c r="J886" s="34"/>
      <c r="O886" s="38"/>
    </row>
    <row r="887" spans="4:15" s="39" customFormat="1" ht="12" customHeight="1">
      <c r="D887" s="51"/>
      <c r="E887" s="51"/>
      <c r="F887" s="51"/>
      <c r="J887" s="34"/>
      <c r="O887" s="38"/>
    </row>
    <row r="888" spans="4:15" s="39" customFormat="1" ht="12" customHeight="1">
      <c r="D888" s="51"/>
      <c r="E888" s="51"/>
      <c r="F888" s="51"/>
      <c r="J888" s="34"/>
      <c r="O888" s="38"/>
    </row>
    <row r="889" spans="4:15" s="39" customFormat="1" ht="12" customHeight="1">
      <c r="D889" s="51"/>
      <c r="E889" s="51"/>
      <c r="F889" s="51"/>
      <c r="J889" s="34"/>
      <c r="O889" s="38"/>
    </row>
    <row r="890" spans="4:15" s="39" customFormat="1" ht="12" customHeight="1">
      <c r="D890" s="51"/>
      <c r="E890" s="51"/>
      <c r="F890" s="51"/>
      <c r="J890" s="34"/>
      <c r="O890" s="38"/>
    </row>
    <row r="891" spans="4:15" s="39" customFormat="1" ht="12" customHeight="1">
      <c r="D891" s="51"/>
      <c r="E891" s="51"/>
      <c r="F891" s="51"/>
      <c r="J891" s="34"/>
      <c r="O891" s="38"/>
    </row>
    <row r="892" spans="4:15" s="39" customFormat="1" ht="12" customHeight="1">
      <c r="D892" s="51"/>
      <c r="E892" s="51"/>
      <c r="F892" s="51"/>
      <c r="J892" s="34"/>
      <c r="O892" s="38"/>
    </row>
    <row r="893" spans="4:15" s="39" customFormat="1" ht="12" customHeight="1">
      <c r="D893" s="51"/>
      <c r="E893" s="51"/>
      <c r="F893" s="51"/>
      <c r="J893" s="34"/>
      <c r="O893" s="38"/>
    </row>
    <row r="894" spans="4:15" s="39" customFormat="1" ht="12" customHeight="1">
      <c r="D894" s="51"/>
      <c r="E894" s="51"/>
      <c r="F894" s="51"/>
      <c r="J894" s="34"/>
      <c r="O894" s="38"/>
    </row>
    <row r="895" spans="4:15" s="39" customFormat="1" ht="12" customHeight="1">
      <c r="D895" s="51"/>
      <c r="E895" s="51"/>
      <c r="F895" s="51"/>
      <c r="J895" s="34"/>
      <c r="O895" s="38"/>
    </row>
    <row r="896" spans="4:15" s="39" customFormat="1" ht="12" customHeight="1">
      <c r="D896" s="51"/>
      <c r="E896" s="51"/>
      <c r="F896" s="51"/>
      <c r="J896" s="34"/>
      <c r="O896" s="38"/>
    </row>
    <row r="897" spans="4:15" s="39" customFormat="1" ht="12" customHeight="1">
      <c r="D897" s="51"/>
      <c r="E897" s="51"/>
      <c r="F897" s="51"/>
      <c r="J897" s="34"/>
      <c r="O897" s="38"/>
    </row>
    <row r="898" spans="4:15" s="39" customFormat="1" ht="12" customHeight="1">
      <c r="D898" s="51"/>
      <c r="E898" s="51"/>
      <c r="F898" s="51"/>
      <c r="J898" s="34"/>
      <c r="O898" s="38"/>
    </row>
    <row r="899" spans="4:15" s="39" customFormat="1" ht="12" customHeight="1">
      <c r="D899" s="51"/>
      <c r="E899" s="51"/>
      <c r="F899" s="51"/>
      <c r="J899" s="34"/>
      <c r="O899" s="38"/>
    </row>
    <row r="900" spans="4:15" s="39" customFormat="1" ht="12" customHeight="1">
      <c r="D900" s="51"/>
      <c r="E900" s="51"/>
      <c r="F900" s="51"/>
      <c r="J900" s="34"/>
      <c r="O900" s="38"/>
    </row>
    <row r="901" spans="4:15" s="39" customFormat="1" ht="12" customHeight="1">
      <c r="D901" s="51"/>
      <c r="E901" s="51"/>
      <c r="F901" s="51"/>
      <c r="J901" s="34"/>
      <c r="O901" s="38"/>
    </row>
    <row r="902" spans="4:15" s="39" customFormat="1" ht="12" customHeight="1">
      <c r="D902" s="51"/>
      <c r="E902" s="51"/>
      <c r="F902" s="51"/>
      <c r="J902" s="34"/>
      <c r="O902" s="38"/>
    </row>
    <row r="903" spans="4:15" s="39" customFormat="1" ht="12" customHeight="1">
      <c r="D903" s="51"/>
      <c r="E903" s="51"/>
      <c r="F903" s="51"/>
      <c r="J903" s="34"/>
      <c r="O903" s="38"/>
    </row>
    <row r="904" spans="4:15" s="39" customFormat="1" ht="12" customHeight="1">
      <c r="D904" s="51"/>
      <c r="E904" s="51"/>
      <c r="F904" s="51"/>
      <c r="J904" s="34"/>
      <c r="O904" s="38"/>
    </row>
    <row r="905" spans="4:15" s="39" customFormat="1" ht="12" customHeight="1">
      <c r="D905" s="51"/>
      <c r="E905" s="51"/>
      <c r="F905" s="51"/>
      <c r="J905" s="34"/>
      <c r="O905" s="38"/>
    </row>
    <row r="906" spans="4:15" s="39" customFormat="1" ht="12" customHeight="1">
      <c r="D906" s="51"/>
      <c r="E906" s="51"/>
      <c r="F906" s="51"/>
      <c r="J906" s="34"/>
      <c r="O906" s="38"/>
    </row>
    <row r="907" spans="4:15" s="39" customFormat="1" ht="12" customHeight="1">
      <c r="D907" s="51"/>
      <c r="E907" s="51"/>
      <c r="F907" s="51"/>
      <c r="J907" s="34"/>
      <c r="O907" s="38"/>
    </row>
    <row r="908" spans="4:15" s="39" customFormat="1" ht="12" customHeight="1">
      <c r="D908" s="51"/>
      <c r="E908" s="51"/>
      <c r="F908" s="51"/>
      <c r="J908" s="34"/>
      <c r="O908" s="38"/>
    </row>
    <row r="909" spans="4:15" s="39" customFormat="1" ht="12" customHeight="1">
      <c r="D909" s="51"/>
      <c r="E909" s="51"/>
      <c r="F909" s="51"/>
      <c r="J909" s="34"/>
      <c r="O909" s="38"/>
    </row>
    <row r="910" spans="4:15" s="39" customFormat="1" ht="12" customHeight="1">
      <c r="D910" s="51"/>
      <c r="E910" s="51"/>
      <c r="F910" s="51"/>
      <c r="J910" s="34"/>
      <c r="O910" s="38"/>
    </row>
    <row r="911" spans="4:15" s="39" customFormat="1" ht="12" customHeight="1">
      <c r="D911" s="51"/>
      <c r="E911" s="51"/>
      <c r="F911" s="51"/>
      <c r="J911" s="34"/>
      <c r="O911" s="38"/>
    </row>
    <row r="912" spans="4:15" s="39" customFormat="1" ht="12" customHeight="1">
      <c r="D912" s="51"/>
      <c r="E912" s="51"/>
      <c r="F912" s="51"/>
      <c r="J912" s="34"/>
      <c r="O912" s="38"/>
    </row>
    <row r="913" spans="4:15" s="39" customFormat="1" ht="12" customHeight="1">
      <c r="D913" s="51"/>
      <c r="E913" s="51"/>
      <c r="F913" s="51"/>
      <c r="J913" s="34"/>
      <c r="O913" s="38"/>
    </row>
    <row r="914" spans="4:15" s="39" customFormat="1" ht="12" customHeight="1">
      <c r="D914" s="51"/>
      <c r="E914" s="51"/>
      <c r="F914" s="51"/>
      <c r="J914" s="34"/>
      <c r="O914" s="38"/>
    </row>
    <row r="915" spans="4:15" s="39" customFormat="1" ht="12" customHeight="1">
      <c r="D915" s="51"/>
      <c r="E915" s="51"/>
      <c r="F915" s="51"/>
      <c r="J915" s="34"/>
      <c r="O915" s="38"/>
    </row>
    <row r="916" spans="4:15" s="39" customFormat="1" ht="12" customHeight="1">
      <c r="D916" s="51"/>
      <c r="E916" s="51"/>
      <c r="F916" s="51"/>
      <c r="J916" s="34"/>
      <c r="O916" s="38"/>
    </row>
    <row r="917" spans="4:15" s="39" customFormat="1" ht="12" customHeight="1">
      <c r="D917" s="51"/>
      <c r="E917" s="51"/>
      <c r="F917" s="51"/>
      <c r="J917" s="34"/>
      <c r="O917" s="38"/>
    </row>
    <row r="918" spans="4:15" s="39" customFormat="1" ht="12" customHeight="1">
      <c r="D918" s="51"/>
      <c r="E918" s="51"/>
      <c r="F918" s="51"/>
      <c r="J918" s="34"/>
      <c r="O918" s="38"/>
    </row>
    <row r="919" spans="4:15" s="39" customFormat="1" ht="12" customHeight="1">
      <c r="D919" s="51"/>
      <c r="E919" s="51"/>
      <c r="F919" s="51"/>
      <c r="J919" s="34"/>
      <c r="O919" s="38"/>
    </row>
    <row r="920" spans="4:15" s="39" customFormat="1" ht="12" customHeight="1">
      <c r="D920" s="51"/>
      <c r="E920" s="51"/>
      <c r="F920" s="51"/>
      <c r="J920" s="34"/>
      <c r="O920" s="38"/>
    </row>
    <row r="921" spans="4:15" s="39" customFormat="1" ht="12" customHeight="1">
      <c r="D921" s="51"/>
      <c r="E921" s="51"/>
      <c r="F921" s="51"/>
      <c r="J921" s="34"/>
      <c r="O921" s="38"/>
    </row>
    <row r="922" spans="4:15" s="39" customFormat="1" ht="12" customHeight="1">
      <c r="D922" s="51"/>
      <c r="E922" s="51"/>
      <c r="F922" s="51"/>
      <c r="J922" s="34"/>
      <c r="O922" s="38"/>
    </row>
    <row r="923" spans="4:15" s="39" customFormat="1" ht="12" customHeight="1">
      <c r="D923" s="51"/>
      <c r="E923" s="51"/>
      <c r="F923" s="51"/>
      <c r="J923" s="34"/>
      <c r="O923" s="38"/>
    </row>
    <row r="924" spans="4:15" s="39" customFormat="1" ht="12" customHeight="1">
      <c r="D924" s="51"/>
      <c r="E924" s="51"/>
      <c r="F924" s="51"/>
      <c r="J924" s="34"/>
      <c r="O924" s="38"/>
    </row>
    <row r="925" spans="4:15" s="39" customFormat="1" ht="12" customHeight="1">
      <c r="D925" s="51"/>
      <c r="E925" s="51"/>
      <c r="F925" s="51"/>
      <c r="J925" s="34"/>
      <c r="O925" s="38"/>
    </row>
    <row r="926" spans="4:15" s="39" customFormat="1" ht="12" customHeight="1">
      <c r="D926" s="51"/>
      <c r="E926" s="51"/>
      <c r="F926" s="51"/>
      <c r="J926" s="34"/>
      <c r="O926" s="38"/>
    </row>
    <row r="927" spans="4:15" s="39" customFormat="1" ht="12" customHeight="1">
      <c r="D927" s="51"/>
      <c r="E927" s="51"/>
      <c r="F927" s="51"/>
      <c r="J927" s="34"/>
      <c r="O927" s="38"/>
    </row>
    <row r="928" spans="4:15" s="39" customFormat="1" ht="12" customHeight="1">
      <c r="D928" s="51"/>
      <c r="E928" s="51"/>
      <c r="F928" s="51"/>
      <c r="J928" s="34"/>
      <c r="O928" s="38"/>
    </row>
    <row r="929" spans="4:15" s="39" customFormat="1" ht="12" customHeight="1">
      <c r="D929" s="51"/>
      <c r="E929" s="51"/>
      <c r="F929" s="51"/>
      <c r="J929" s="34"/>
      <c r="O929" s="38"/>
    </row>
    <row r="930" spans="4:15" s="39" customFormat="1" ht="12" customHeight="1">
      <c r="D930" s="51"/>
      <c r="E930" s="51"/>
      <c r="F930" s="51"/>
      <c r="J930" s="34"/>
      <c r="O930" s="38"/>
    </row>
    <row r="931" spans="4:15" s="39" customFormat="1" ht="12" customHeight="1">
      <c r="D931" s="51"/>
      <c r="E931" s="51"/>
      <c r="F931" s="51"/>
      <c r="J931" s="34"/>
      <c r="O931" s="38"/>
    </row>
    <row r="932" spans="4:15" s="39" customFormat="1" ht="12" customHeight="1">
      <c r="D932" s="51"/>
      <c r="E932" s="51"/>
      <c r="F932" s="51"/>
      <c r="J932" s="34"/>
      <c r="O932" s="38"/>
    </row>
    <row r="933" spans="4:15" s="39" customFormat="1" ht="12" customHeight="1">
      <c r="D933" s="51"/>
      <c r="E933" s="51"/>
      <c r="F933" s="51"/>
      <c r="J933" s="34"/>
      <c r="O933" s="38"/>
    </row>
    <row r="934" spans="4:15" s="39" customFormat="1" ht="12" customHeight="1">
      <c r="D934" s="51"/>
      <c r="E934" s="51"/>
      <c r="F934" s="51"/>
      <c r="J934" s="34"/>
      <c r="O934" s="38"/>
    </row>
    <row r="935" spans="4:15" s="39" customFormat="1" ht="12" customHeight="1">
      <c r="D935" s="51"/>
      <c r="E935" s="51"/>
      <c r="F935" s="51"/>
      <c r="J935" s="34"/>
      <c r="O935" s="38"/>
    </row>
    <row r="936" spans="4:15" s="39" customFormat="1" ht="12" customHeight="1">
      <c r="D936" s="51"/>
      <c r="E936" s="51"/>
      <c r="F936" s="51"/>
      <c r="J936" s="34"/>
      <c r="O936" s="38"/>
    </row>
    <row r="937" spans="4:15" s="39" customFormat="1" ht="12" customHeight="1">
      <c r="D937" s="51"/>
      <c r="E937" s="51"/>
      <c r="F937" s="51"/>
      <c r="J937" s="34"/>
      <c r="O937" s="38"/>
    </row>
    <row r="938" spans="4:15" s="39" customFormat="1" ht="12" customHeight="1">
      <c r="D938" s="51"/>
      <c r="E938" s="51"/>
      <c r="F938" s="51"/>
      <c r="J938" s="34"/>
      <c r="O938" s="38"/>
    </row>
    <row r="939" spans="4:15" s="39" customFormat="1" ht="12" customHeight="1">
      <c r="D939" s="51"/>
      <c r="E939" s="51"/>
      <c r="F939" s="51"/>
      <c r="J939" s="34"/>
      <c r="O939" s="38"/>
    </row>
    <row r="940" spans="4:15" s="39" customFormat="1" ht="12" customHeight="1">
      <c r="D940" s="51"/>
      <c r="E940" s="51"/>
      <c r="F940" s="51"/>
      <c r="J940" s="34"/>
      <c r="O940" s="38"/>
    </row>
    <row r="941" spans="4:15" s="39" customFormat="1" ht="12" customHeight="1">
      <c r="D941" s="51"/>
      <c r="E941" s="51"/>
      <c r="F941" s="51"/>
      <c r="J941" s="34"/>
      <c r="O941" s="38"/>
    </row>
    <row r="942" spans="4:15" s="39" customFormat="1" ht="12" customHeight="1">
      <c r="D942" s="51"/>
      <c r="E942" s="51"/>
      <c r="F942" s="51"/>
      <c r="J942" s="34"/>
      <c r="O942" s="38"/>
    </row>
    <row r="943" spans="4:15" s="39" customFormat="1" ht="12" customHeight="1">
      <c r="D943" s="51"/>
      <c r="E943" s="51"/>
      <c r="F943" s="51"/>
      <c r="J943" s="34"/>
      <c r="O943" s="38"/>
    </row>
    <row r="944" spans="4:15" s="39" customFormat="1" ht="12" customHeight="1">
      <c r="D944" s="51"/>
      <c r="E944" s="51"/>
      <c r="F944" s="51"/>
      <c r="J944" s="34"/>
      <c r="O944" s="38"/>
    </row>
    <row r="945" spans="4:15" s="39" customFormat="1" ht="12" customHeight="1">
      <c r="D945" s="51"/>
      <c r="E945" s="51"/>
      <c r="F945" s="51"/>
      <c r="J945" s="34"/>
      <c r="O945" s="38"/>
    </row>
    <row r="946" spans="4:15" s="39" customFormat="1" ht="12" customHeight="1">
      <c r="D946" s="51"/>
      <c r="E946" s="51"/>
      <c r="F946" s="51"/>
      <c r="J946" s="34"/>
      <c r="O946" s="38"/>
    </row>
    <row r="947" spans="4:15" s="39" customFormat="1" ht="12" customHeight="1">
      <c r="D947" s="51"/>
      <c r="E947" s="51"/>
      <c r="F947" s="51"/>
      <c r="J947" s="34"/>
      <c r="O947" s="38"/>
    </row>
    <row r="948" spans="4:15" s="39" customFormat="1" ht="12" customHeight="1">
      <c r="D948" s="51"/>
      <c r="E948" s="51"/>
      <c r="F948" s="51"/>
      <c r="J948" s="34"/>
      <c r="O948" s="38"/>
    </row>
    <row r="949" spans="4:15" s="39" customFormat="1" ht="12" customHeight="1">
      <c r="D949" s="51"/>
      <c r="E949" s="51"/>
      <c r="F949" s="51"/>
      <c r="J949" s="34"/>
      <c r="O949" s="38"/>
    </row>
    <row r="950" spans="4:15" s="39" customFormat="1" ht="12" customHeight="1">
      <c r="D950" s="51"/>
      <c r="E950" s="51"/>
      <c r="F950" s="51"/>
      <c r="J950" s="34"/>
      <c r="O950" s="38"/>
    </row>
    <row r="951" spans="4:15" s="39" customFormat="1" ht="12" customHeight="1">
      <c r="D951" s="51"/>
      <c r="E951" s="51"/>
      <c r="F951" s="51"/>
      <c r="J951" s="34"/>
      <c r="O951" s="38"/>
    </row>
    <row r="952" spans="4:15" s="39" customFormat="1" ht="12" customHeight="1">
      <c r="D952" s="51"/>
      <c r="E952" s="51"/>
      <c r="F952" s="51"/>
      <c r="J952" s="34"/>
      <c r="O952" s="38"/>
    </row>
    <row r="953" spans="4:15" s="39" customFormat="1" ht="12" customHeight="1">
      <c r="D953" s="51"/>
      <c r="E953" s="51"/>
      <c r="F953" s="51"/>
      <c r="J953" s="34"/>
      <c r="O953" s="38"/>
    </row>
    <row r="954" spans="4:15" s="39" customFormat="1" ht="12" customHeight="1">
      <c r="D954" s="51"/>
      <c r="E954" s="51"/>
      <c r="F954" s="51"/>
      <c r="J954" s="34"/>
      <c r="O954" s="38"/>
    </row>
    <row r="955" spans="4:15" s="39" customFormat="1" ht="12" customHeight="1">
      <c r="D955" s="51"/>
      <c r="E955" s="51"/>
      <c r="F955" s="51"/>
      <c r="J955" s="34"/>
      <c r="O955" s="38"/>
    </row>
    <row r="956" spans="4:15" s="39" customFormat="1" ht="12" customHeight="1">
      <c r="D956" s="51"/>
      <c r="E956" s="51"/>
      <c r="F956" s="51"/>
      <c r="J956" s="34"/>
      <c r="O956" s="38"/>
    </row>
    <row r="957" spans="4:15" s="39" customFormat="1" ht="12" customHeight="1">
      <c r="D957" s="51"/>
      <c r="E957" s="51"/>
      <c r="F957" s="51"/>
      <c r="J957" s="34"/>
      <c r="O957" s="38"/>
    </row>
    <row r="958" spans="4:15" s="39" customFormat="1" ht="12" customHeight="1">
      <c r="D958" s="51"/>
      <c r="E958" s="51"/>
      <c r="F958" s="51"/>
      <c r="J958" s="34"/>
      <c r="O958" s="38"/>
    </row>
    <row r="959" spans="4:15" s="39" customFormat="1" ht="12" customHeight="1">
      <c r="D959" s="51"/>
      <c r="E959" s="51"/>
      <c r="F959" s="51"/>
      <c r="J959" s="34"/>
      <c r="O959" s="38"/>
    </row>
    <row r="960" spans="4:15" s="39" customFormat="1" ht="12" customHeight="1">
      <c r="D960" s="51"/>
      <c r="E960" s="51"/>
      <c r="F960" s="51"/>
      <c r="J960" s="34"/>
      <c r="O960" s="38"/>
    </row>
    <row r="961" spans="4:15" s="39" customFormat="1" ht="12" customHeight="1">
      <c r="D961" s="51"/>
      <c r="E961" s="51"/>
      <c r="F961" s="51"/>
      <c r="J961" s="34"/>
      <c r="O961" s="38"/>
    </row>
    <row r="962" spans="4:15" s="39" customFormat="1" ht="12" customHeight="1">
      <c r="D962" s="51"/>
      <c r="E962" s="51"/>
      <c r="F962" s="51"/>
      <c r="J962" s="34"/>
      <c r="O962" s="38"/>
    </row>
    <row r="963" spans="4:15" s="39" customFormat="1" ht="12" customHeight="1">
      <c r="D963" s="51"/>
      <c r="E963" s="51"/>
      <c r="F963" s="51"/>
      <c r="J963" s="34"/>
      <c r="O963" s="38"/>
    </row>
    <row r="964" spans="4:15" s="39" customFormat="1" ht="12" customHeight="1">
      <c r="D964" s="51"/>
      <c r="E964" s="51"/>
      <c r="F964" s="51"/>
      <c r="J964" s="34"/>
      <c r="O964" s="38"/>
    </row>
    <row r="965" spans="4:15" s="39" customFormat="1" ht="12" customHeight="1">
      <c r="D965" s="51"/>
      <c r="E965" s="51"/>
      <c r="F965" s="51"/>
      <c r="J965" s="34"/>
      <c r="O965" s="38"/>
    </row>
    <row r="966" spans="4:15" s="39" customFormat="1" ht="12" customHeight="1">
      <c r="D966" s="51"/>
      <c r="E966" s="51"/>
      <c r="F966" s="51"/>
      <c r="J966" s="34"/>
      <c r="O966" s="38"/>
    </row>
    <row r="967" spans="4:15" s="39" customFormat="1" ht="12" customHeight="1">
      <c r="D967" s="51"/>
      <c r="E967" s="51"/>
      <c r="F967" s="51"/>
      <c r="J967" s="34"/>
      <c r="O967" s="38"/>
    </row>
    <row r="968" spans="4:15" s="39" customFormat="1" ht="12" customHeight="1">
      <c r="D968" s="51"/>
      <c r="E968" s="51"/>
      <c r="F968" s="51"/>
      <c r="J968" s="34"/>
      <c r="O968" s="38"/>
    </row>
    <row r="969" spans="4:15" s="39" customFormat="1" ht="12" customHeight="1">
      <c r="D969" s="51"/>
      <c r="E969" s="51"/>
      <c r="F969" s="51"/>
      <c r="J969" s="34"/>
      <c r="O969" s="38"/>
    </row>
    <row r="970" spans="4:15" s="39" customFormat="1" ht="12" customHeight="1">
      <c r="D970" s="51"/>
      <c r="E970" s="51"/>
      <c r="F970" s="51"/>
      <c r="J970" s="34"/>
      <c r="O970" s="38"/>
    </row>
    <row r="971" spans="4:15" s="39" customFormat="1" ht="12" customHeight="1">
      <c r="D971" s="51"/>
      <c r="E971" s="51"/>
      <c r="F971" s="51"/>
      <c r="J971" s="34"/>
      <c r="O971" s="38"/>
    </row>
    <row r="972" spans="4:15" s="39" customFormat="1" ht="12" customHeight="1">
      <c r="D972" s="51"/>
      <c r="E972" s="51"/>
      <c r="F972" s="51"/>
      <c r="J972" s="34"/>
      <c r="O972" s="38"/>
    </row>
    <row r="973" spans="4:15" s="39" customFormat="1" ht="12" customHeight="1">
      <c r="D973" s="51"/>
      <c r="E973" s="51"/>
      <c r="F973" s="51"/>
      <c r="J973" s="34"/>
      <c r="O973" s="38"/>
    </row>
    <row r="974" spans="4:15" s="39" customFormat="1" ht="12" customHeight="1">
      <c r="D974" s="51"/>
      <c r="E974" s="51"/>
      <c r="F974" s="51"/>
      <c r="J974" s="34"/>
      <c r="O974" s="38"/>
    </row>
    <row r="975" spans="4:15" s="39" customFormat="1" ht="12" customHeight="1">
      <c r="D975" s="51"/>
      <c r="E975" s="51"/>
      <c r="F975" s="51"/>
      <c r="J975" s="34"/>
      <c r="O975" s="38"/>
    </row>
    <row r="976" spans="4:15" s="39" customFormat="1" ht="12" customHeight="1">
      <c r="D976" s="51"/>
      <c r="E976" s="51"/>
      <c r="F976" s="51"/>
      <c r="J976" s="34"/>
      <c r="O976" s="38"/>
    </row>
    <row r="977" spans="4:15" s="39" customFormat="1" ht="12" customHeight="1">
      <c r="D977" s="51"/>
      <c r="E977" s="51"/>
      <c r="F977" s="51"/>
      <c r="J977" s="34"/>
      <c r="O977" s="38"/>
    </row>
    <row r="978" spans="4:15" s="39" customFormat="1" ht="12" customHeight="1">
      <c r="D978" s="51"/>
      <c r="E978" s="51"/>
      <c r="F978" s="51"/>
      <c r="J978" s="34"/>
      <c r="O978" s="38"/>
    </row>
    <row r="979" spans="4:15" s="39" customFormat="1" ht="12" customHeight="1">
      <c r="D979" s="51"/>
      <c r="E979" s="51"/>
      <c r="F979" s="51"/>
      <c r="J979" s="34"/>
      <c r="O979" s="38"/>
    </row>
    <row r="980" spans="4:15" s="39" customFormat="1" ht="12" customHeight="1">
      <c r="D980" s="51"/>
      <c r="E980" s="51"/>
      <c r="F980" s="51"/>
      <c r="J980" s="34"/>
      <c r="O980" s="38"/>
    </row>
    <row r="981" spans="4:15" s="39" customFormat="1" ht="12" customHeight="1">
      <c r="D981" s="51"/>
      <c r="E981" s="51"/>
      <c r="F981" s="51"/>
      <c r="J981" s="34"/>
      <c r="O981" s="38"/>
    </row>
    <row r="982" spans="4:15" s="39" customFormat="1" ht="12" customHeight="1">
      <c r="D982" s="51"/>
      <c r="E982" s="51"/>
      <c r="F982" s="51"/>
      <c r="J982" s="34"/>
      <c r="O982" s="38"/>
    </row>
    <row r="983" spans="4:15" s="39" customFormat="1" ht="12" customHeight="1">
      <c r="D983" s="51"/>
      <c r="E983" s="51"/>
      <c r="F983" s="51"/>
      <c r="J983" s="34"/>
      <c r="O983" s="38"/>
    </row>
    <row r="984" spans="4:15" s="39" customFormat="1" ht="12" customHeight="1">
      <c r="D984" s="51"/>
      <c r="E984" s="51"/>
      <c r="F984" s="51"/>
      <c r="J984" s="34"/>
      <c r="O984" s="38"/>
    </row>
    <row r="985" spans="4:15" s="39" customFormat="1" ht="12" customHeight="1">
      <c r="D985" s="51"/>
      <c r="E985" s="51"/>
      <c r="F985" s="51"/>
      <c r="J985" s="34"/>
      <c r="O985" s="38"/>
    </row>
    <row r="986" spans="4:15" s="39" customFormat="1" ht="12" customHeight="1">
      <c r="D986" s="51"/>
      <c r="E986" s="51"/>
      <c r="F986" s="51"/>
      <c r="J986" s="34"/>
      <c r="O986" s="38"/>
    </row>
    <row r="987" spans="4:15" s="39" customFormat="1" ht="12" customHeight="1">
      <c r="D987" s="51"/>
      <c r="E987" s="51"/>
      <c r="F987" s="51"/>
      <c r="J987" s="34"/>
      <c r="O987" s="38"/>
    </row>
    <row r="988" spans="4:15" s="39" customFormat="1" ht="12" customHeight="1">
      <c r="D988" s="51"/>
      <c r="E988" s="51"/>
      <c r="F988" s="51"/>
      <c r="J988" s="34"/>
      <c r="O988" s="38"/>
    </row>
    <row r="989" spans="4:15" s="39" customFormat="1" ht="12" customHeight="1">
      <c r="D989" s="51"/>
      <c r="E989" s="51"/>
      <c r="F989" s="51"/>
      <c r="J989" s="34"/>
      <c r="O989" s="38"/>
    </row>
    <row r="990" spans="4:15" s="39" customFormat="1" ht="12" customHeight="1">
      <c r="D990" s="51"/>
      <c r="E990" s="51"/>
      <c r="F990" s="51"/>
      <c r="J990" s="34"/>
      <c r="O990" s="38"/>
    </row>
    <row r="991" spans="4:15" s="39" customFormat="1" ht="12" customHeight="1">
      <c r="D991" s="51"/>
      <c r="E991" s="51"/>
      <c r="F991" s="51"/>
      <c r="J991" s="34"/>
      <c r="O991" s="38"/>
    </row>
    <row r="992" spans="4:15" s="39" customFormat="1" ht="12" customHeight="1">
      <c r="D992" s="51"/>
      <c r="E992" s="51"/>
      <c r="F992" s="51"/>
      <c r="J992" s="34"/>
      <c r="O992" s="38"/>
    </row>
    <row r="993" spans="4:15" s="39" customFormat="1" ht="12" customHeight="1">
      <c r="D993" s="51"/>
      <c r="E993" s="51"/>
      <c r="F993" s="51"/>
      <c r="J993" s="34"/>
      <c r="O993" s="38"/>
    </row>
    <row r="994" spans="4:15" s="39" customFormat="1" ht="12" customHeight="1">
      <c r="D994" s="51"/>
      <c r="E994" s="51"/>
      <c r="F994" s="51"/>
      <c r="J994" s="34"/>
      <c r="O994" s="38"/>
    </row>
    <row r="995" spans="4:15" s="39" customFormat="1" ht="12" customHeight="1">
      <c r="D995" s="51"/>
      <c r="E995" s="51"/>
      <c r="F995" s="51"/>
      <c r="J995" s="34"/>
      <c r="O995" s="38"/>
    </row>
    <row r="996" spans="4:15" s="39" customFormat="1" ht="12" customHeight="1">
      <c r="D996" s="51"/>
      <c r="E996" s="51"/>
      <c r="F996" s="51"/>
      <c r="J996" s="34"/>
      <c r="O996" s="38"/>
    </row>
    <row r="997" spans="4:15" s="39" customFormat="1" ht="12" customHeight="1">
      <c r="D997" s="51"/>
      <c r="E997" s="51"/>
      <c r="F997" s="51"/>
      <c r="J997" s="34"/>
      <c r="O997" s="38"/>
    </row>
    <row r="998" spans="4:15" s="39" customFormat="1" ht="12" customHeight="1">
      <c r="D998" s="51"/>
      <c r="E998" s="51"/>
      <c r="F998" s="51"/>
      <c r="J998" s="34"/>
      <c r="O998" s="38"/>
    </row>
    <row r="999" spans="4:15" s="39" customFormat="1" ht="12" customHeight="1">
      <c r="D999" s="51"/>
      <c r="E999" s="51"/>
      <c r="F999" s="51"/>
      <c r="J999" s="34"/>
      <c r="O999" s="38"/>
    </row>
    <row r="1000" spans="4:15" s="39" customFormat="1" ht="12" customHeight="1">
      <c r="D1000" s="51"/>
      <c r="E1000" s="51"/>
      <c r="F1000" s="51"/>
      <c r="J1000" s="34"/>
      <c r="O1000" s="38"/>
    </row>
    <row r="1001" spans="4:15" s="39" customFormat="1" ht="12" customHeight="1">
      <c r="D1001" s="51"/>
      <c r="E1001" s="51"/>
      <c r="F1001" s="51"/>
      <c r="J1001" s="34"/>
      <c r="O1001" s="38"/>
    </row>
    <row r="1002" spans="4:15" s="39" customFormat="1" ht="12" customHeight="1">
      <c r="D1002" s="51"/>
      <c r="E1002" s="51"/>
      <c r="F1002" s="51"/>
      <c r="J1002" s="34"/>
      <c r="O1002" s="38"/>
    </row>
    <row r="1003" spans="4:15" s="39" customFormat="1" ht="12" customHeight="1">
      <c r="D1003" s="51"/>
      <c r="E1003" s="51"/>
      <c r="F1003" s="51"/>
      <c r="J1003" s="34"/>
      <c r="O1003" s="38"/>
    </row>
    <row r="1004" spans="4:15" s="39" customFormat="1" ht="12" customHeight="1">
      <c r="D1004" s="51"/>
      <c r="E1004" s="51"/>
      <c r="F1004" s="51"/>
      <c r="J1004" s="34"/>
      <c r="O1004" s="38"/>
    </row>
    <row r="1005" spans="4:15" s="39" customFormat="1" ht="12" customHeight="1">
      <c r="D1005" s="51"/>
      <c r="E1005" s="51"/>
      <c r="F1005" s="51"/>
      <c r="J1005" s="34"/>
      <c r="O1005" s="38"/>
    </row>
    <row r="1006" spans="4:15" s="39" customFormat="1" ht="12" customHeight="1">
      <c r="D1006" s="51"/>
      <c r="E1006" s="51"/>
      <c r="F1006" s="51"/>
      <c r="J1006" s="34"/>
      <c r="O1006" s="38"/>
    </row>
    <row r="1007" spans="4:15" s="39" customFormat="1" ht="12" customHeight="1">
      <c r="D1007" s="51"/>
      <c r="E1007" s="51"/>
      <c r="F1007" s="51"/>
      <c r="J1007" s="34"/>
      <c r="O1007" s="38"/>
    </row>
    <row r="1008" spans="4:15" s="39" customFormat="1" ht="12" customHeight="1">
      <c r="D1008" s="51"/>
      <c r="E1008" s="51"/>
      <c r="F1008" s="51"/>
      <c r="J1008" s="34"/>
      <c r="O1008" s="38"/>
    </row>
    <row r="1009" spans="4:15" s="39" customFormat="1" ht="12" customHeight="1">
      <c r="D1009" s="51"/>
      <c r="E1009" s="51"/>
      <c r="F1009" s="51"/>
      <c r="J1009" s="34"/>
      <c r="O1009" s="38"/>
    </row>
    <row r="1010" spans="4:15" s="39" customFormat="1" ht="12" customHeight="1">
      <c r="D1010" s="51"/>
      <c r="E1010" s="51"/>
      <c r="F1010" s="51"/>
      <c r="J1010" s="34"/>
      <c r="O1010" s="38"/>
    </row>
    <row r="1011" spans="4:15" s="39" customFormat="1" ht="12" customHeight="1">
      <c r="D1011" s="51"/>
      <c r="E1011" s="51"/>
      <c r="F1011" s="51"/>
      <c r="J1011" s="34"/>
      <c r="O1011" s="38"/>
    </row>
    <row r="1012" spans="4:15" s="39" customFormat="1" ht="12" customHeight="1">
      <c r="D1012" s="51"/>
      <c r="E1012" s="51"/>
      <c r="F1012" s="51"/>
      <c r="J1012" s="34"/>
      <c r="O1012" s="38"/>
    </row>
    <row r="1013" spans="4:15" s="39" customFormat="1" ht="12" customHeight="1">
      <c r="D1013" s="51"/>
      <c r="E1013" s="51"/>
      <c r="F1013" s="51"/>
      <c r="J1013" s="34"/>
      <c r="O1013" s="38"/>
    </row>
    <row r="1014" spans="4:15" s="39" customFormat="1" ht="12" customHeight="1">
      <c r="D1014" s="51"/>
      <c r="E1014" s="51"/>
      <c r="F1014" s="51"/>
      <c r="J1014" s="34"/>
      <c r="O1014" s="38"/>
    </row>
    <row r="1015" spans="4:15" s="39" customFormat="1" ht="12" customHeight="1">
      <c r="D1015" s="51"/>
      <c r="E1015" s="51"/>
      <c r="F1015" s="51"/>
      <c r="J1015" s="34"/>
      <c r="O1015" s="38"/>
    </row>
    <row r="1016" spans="4:15" s="39" customFormat="1" ht="12" customHeight="1">
      <c r="D1016" s="51"/>
      <c r="E1016" s="51"/>
      <c r="F1016" s="51"/>
      <c r="J1016" s="34"/>
      <c r="O1016" s="38"/>
    </row>
    <row r="1017" spans="4:15" s="39" customFormat="1" ht="12" customHeight="1">
      <c r="D1017" s="51"/>
      <c r="E1017" s="51"/>
      <c r="F1017" s="51"/>
      <c r="J1017" s="34"/>
      <c r="O1017" s="38"/>
    </row>
    <row r="1018" spans="4:15" s="39" customFormat="1" ht="12" customHeight="1">
      <c r="D1018" s="51"/>
      <c r="E1018" s="51"/>
      <c r="F1018" s="51"/>
      <c r="J1018" s="34"/>
      <c r="O1018" s="38"/>
    </row>
    <row r="1019" spans="4:15" s="39" customFormat="1" ht="12" customHeight="1">
      <c r="D1019" s="51"/>
      <c r="E1019" s="51"/>
      <c r="F1019" s="51"/>
      <c r="J1019" s="34"/>
      <c r="O1019" s="38"/>
    </row>
    <row r="1020" spans="4:15" s="39" customFormat="1" ht="12" customHeight="1">
      <c r="D1020" s="51"/>
      <c r="E1020" s="51"/>
      <c r="F1020" s="51"/>
      <c r="J1020" s="34"/>
      <c r="O1020" s="38"/>
    </row>
    <row r="1021" spans="4:15" s="39" customFormat="1" ht="12" customHeight="1">
      <c r="D1021" s="51"/>
      <c r="E1021" s="51"/>
      <c r="F1021" s="51"/>
      <c r="J1021" s="34"/>
      <c r="O1021" s="38"/>
    </row>
    <row r="1022" spans="4:15" s="39" customFormat="1" ht="12" customHeight="1">
      <c r="D1022" s="51"/>
      <c r="E1022" s="51"/>
      <c r="F1022" s="51"/>
      <c r="J1022" s="34"/>
      <c r="O1022" s="38"/>
    </row>
    <row r="1023" spans="4:15" s="39" customFormat="1" ht="12" customHeight="1">
      <c r="D1023" s="51"/>
      <c r="E1023" s="51"/>
      <c r="F1023" s="51"/>
      <c r="J1023" s="34"/>
      <c r="O1023" s="38"/>
    </row>
    <row r="1024" spans="4:15" s="39" customFormat="1" ht="12" customHeight="1">
      <c r="D1024" s="51"/>
      <c r="E1024" s="51"/>
      <c r="F1024" s="51"/>
      <c r="J1024" s="34"/>
      <c r="O1024" s="38"/>
    </row>
    <row r="1025" spans="4:15" s="39" customFormat="1" ht="12" customHeight="1">
      <c r="D1025" s="51"/>
      <c r="E1025" s="51"/>
      <c r="F1025" s="51"/>
      <c r="J1025" s="34"/>
      <c r="O1025" s="38"/>
    </row>
    <row r="1026" spans="4:15" s="39" customFormat="1" ht="12" customHeight="1">
      <c r="D1026" s="51"/>
      <c r="E1026" s="51"/>
      <c r="F1026" s="51"/>
      <c r="J1026" s="34"/>
      <c r="O1026" s="38"/>
    </row>
    <row r="1027" spans="4:15" s="39" customFormat="1" ht="12" customHeight="1">
      <c r="D1027" s="51"/>
      <c r="E1027" s="51"/>
      <c r="F1027" s="51"/>
      <c r="J1027" s="34"/>
      <c r="O1027" s="38"/>
    </row>
    <row r="1028" spans="4:15" s="39" customFormat="1" ht="12" customHeight="1">
      <c r="D1028" s="51"/>
      <c r="E1028" s="51"/>
      <c r="F1028" s="51"/>
      <c r="J1028" s="34"/>
      <c r="O1028" s="38"/>
    </row>
    <row r="1029" spans="4:15" s="39" customFormat="1" ht="12" customHeight="1">
      <c r="D1029" s="51"/>
      <c r="E1029" s="51"/>
      <c r="F1029" s="51"/>
      <c r="J1029" s="34"/>
      <c r="O1029" s="38"/>
    </row>
    <row r="1030" spans="4:15" s="39" customFormat="1" ht="12" customHeight="1">
      <c r="D1030" s="51"/>
      <c r="E1030" s="51"/>
      <c r="F1030" s="51"/>
      <c r="J1030" s="34"/>
      <c r="O1030" s="38"/>
    </row>
    <row r="1031" spans="4:15" s="39" customFormat="1" ht="12" customHeight="1">
      <c r="D1031" s="51"/>
      <c r="E1031" s="51"/>
      <c r="F1031" s="51"/>
      <c r="J1031" s="34"/>
      <c r="O1031" s="38"/>
    </row>
    <row r="1032" spans="4:15" s="39" customFormat="1" ht="12" customHeight="1">
      <c r="D1032" s="51"/>
      <c r="E1032" s="51"/>
      <c r="F1032" s="51"/>
      <c r="J1032" s="34"/>
      <c r="O1032" s="38"/>
    </row>
    <row r="1033" spans="4:15" s="39" customFormat="1" ht="12" customHeight="1">
      <c r="D1033" s="51"/>
      <c r="E1033" s="51"/>
      <c r="F1033" s="51"/>
      <c r="J1033" s="34"/>
      <c r="O1033" s="38"/>
    </row>
    <row r="1034" spans="4:15" s="39" customFormat="1" ht="12" customHeight="1">
      <c r="D1034" s="51"/>
      <c r="E1034" s="51"/>
      <c r="F1034" s="51"/>
      <c r="J1034" s="34"/>
      <c r="O1034" s="38"/>
    </row>
    <row r="1035" spans="4:15" s="39" customFormat="1" ht="12" customHeight="1">
      <c r="D1035" s="51"/>
      <c r="E1035" s="51"/>
      <c r="F1035" s="51"/>
      <c r="J1035" s="34"/>
      <c r="O1035" s="38"/>
    </row>
    <row r="1036" spans="4:15" s="39" customFormat="1" ht="12" customHeight="1">
      <c r="D1036" s="51"/>
      <c r="E1036" s="51"/>
      <c r="F1036" s="51"/>
      <c r="J1036" s="34"/>
      <c r="O1036" s="38"/>
    </row>
    <row r="1037" spans="4:15" s="39" customFormat="1" ht="12" customHeight="1">
      <c r="D1037" s="51"/>
      <c r="E1037" s="51"/>
      <c r="F1037" s="51"/>
      <c r="J1037" s="34"/>
      <c r="O1037" s="38"/>
    </row>
    <row r="1038" spans="4:15" s="39" customFormat="1" ht="12" customHeight="1">
      <c r="D1038" s="51"/>
      <c r="E1038" s="51"/>
      <c r="F1038" s="51"/>
      <c r="J1038" s="34"/>
      <c r="O1038" s="38"/>
    </row>
    <row r="1039" spans="4:15" s="39" customFormat="1" ht="12" customHeight="1">
      <c r="D1039" s="51"/>
      <c r="E1039" s="51"/>
      <c r="F1039" s="51"/>
      <c r="J1039" s="34"/>
      <c r="O1039" s="38"/>
    </row>
    <row r="1040" spans="4:15" s="39" customFormat="1" ht="12" customHeight="1">
      <c r="D1040" s="51"/>
      <c r="E1040" s="51"/>
      <c r="F1040" s="51"/>
      <c r="J1040" s="34"/>
      <c r="O1040" s="38"/>
    </row>
    <row r="1041" spans="4:15" s="39" customFormat="1" ht="12" customHeight="1">
      <c r="D1041" s="51"/>
      <c r="E1041" s="51"/>
      <c r="F1041" s="51"/>
      <c r="J1041" s="34"/>
      <c r="O1041" s="38"/>
    </row>
    <row r="1042" spans="4:15" s="39" customFormat="1" ht="12" customHeight="1">
      <c r="D1042" s="51"/>
      <c r="E1042" s="51"/>
      <c r="F1042" s="51"/>
      <c r="J1042" s="34"/>
      <c r="O1042" s="38"/>
    </row>
    <row r="1043" spans="4:15" s="39" customFormat="1" ht="12" customHeight="1">
      <c r="D1043" s="51"/>
      <c r="E1043" s="51"/>
      <c r="F1043" s="51"/>
      <c r="J1043" s="34"/>
      <c r="O1043" s="38"/>
    </row>
    <row r="1044" spans="4:15" s="39" customFormat="1" ht="12" customHeight="1">
      <c r="D1044" s="51"/>
      <c r="E1044" s="51"/>
      <c r="F1044" s="51"/>
      <c r="J1044" s="34"/>
      <c r="O1044" s="38"/>
    </row>
    <row r="1045" spans="4:15" s="39" customFormat="1" ht="12" customHeight="1">
      <c r="D1045" s="51"/>
      <c r="E1045" s="51"/>
      <c r="F1045" s="51"/>
      <c r="J1045" s="34"/>
      <c r="O1045" s="38"/>
    </row>
    <row r="1046" spans="4:15" s="39" customFormat="1" ht="12" customHeight="1">
      <c r="D1046" s="51"/>
      <c r="E1046" s="51"/>
      <c r="F1046" s="51"/>
      <c r="J1046" s="34"/>
      <c r="O1046" s="38"/>
    </row>
    <row r="1047" spans="4:15" s="39" customFormat="1" ht="12" customHeight="1">
      <c r="D1047" s="51"/>
      <c r="E1047" s="51"/>
      <c r="F1047" s="51"/>
      <c r="J1047" s="34"/>
      <c r="O1047" s="38"/>
    </row>
    <row r="1048" spans="4:15" s="39" customFormat="1" ht="12" customHeight="1">
      <c r="D1048" s="51"/>
      <c r="E1048" s="51"/>
      <c r="F1048" s="51"/>
      <c r="J1048" s="34"/>
      <c r="O1048" s="38"/>
    </row>
    <row r="1049" spans="4:15" s="39" customFormat="1" ht="12" customHeight="1">
      <c r="D1049" s="51"/>
      <c r="E1049" s="51"/>
      <c r="F1049" s="51"/>
      <c r="J1049" s="34"/>
      <c r="O1049" s="38"/>
    </row>
    <row r="1050" spans="4:15" s="39" customFormat="1" ht="12" customHeight="1">
      <c r="D1050" s="51"/>
      <c r="E1050" s="51"/>
      <c r="F1050" s="51"/>
      <c r="J1050" s="34"/>
      <c r="O1050" s="38"/>
    </row>
    <row r="1051" spans="4:15" s="39" customFormat="1" ht="12" customHeight="1">
      <c r="D1051" s="51"/>
      <c r="E1051" s="51"/>
      <c r="F1051" s="51"/>
      <c r="J1051" s="34"/>
      <c r="O1051" s="38"/>
    </row>
    <row r="1052" spans="4:15" s="39" customFormat="1" ht="12" customHeight="1">
      <c r="D1052" s="51"/>
      <c r="E1052" s="51"/>
      <c r="F1052" s="51"/>
      <c r="J1052" s="34"/>
      <c r="O1052" s="38"/>
    </row>
    <row r="1053" spans="4:15" s="39" customFormat="1" ht="12" customHeight="1">
      <c r="D1053" s="51"/>
      <c r="E1053" s="51"/>
      <c r="F1053" s="51"/>
      <c r="J1053" s="34"/>
      <c r="O1053" s="38"/>
    </row>
    <row r="1054" spans="4:15" s="39" customFormat="1" ht="12" customHeight="1">
      <c r="D1054" s="51"/>
      <c r="E1054" s="51"/>
      <c r="F1054" s="51"/>
      <c r="J1054" s="34"/>
      <c r="O1054" s="38"/>
    </row>
    <row r="1055" spans="4:15" s="39" customFormat="1" ht="12" customHeight="1">
      <c r="D1055" s="51"/>
      <c r="E1055" s="51"/>
      <c r="F1055" s="51"/>
      <c r="J1055" s="34"/>
      <c r="O1055" s="38"/>
    </row>
    <row r="1056" spans="4:15" s="39" customFormat="1" ht="12" customHeight="1">
      <c r="D1056" s="51"/>
      <c r="E1056" s="51"/>
      <c r="F1056" s="51"/>
      <c r="J1056" s="34"/>
      <c r="O1056" s="38"/>
    </row>
    <row r="1057" spans="4:15" s="39" customFormat="1" ht="12" customHeight="1">
      <c r="D1057" s="51"/>
      <c r="E1057" s="51"/>
      <c r="F1057" s="51"/>
      <c r="J1057" s="34"/>
      <c r="O1057" s="38"/>
    </row>
    <row r="1058" spans="4:15" s="39" customFormat="1" ht="12" customHeight="1">
      <c r="D1058" s="51"/>
      <c r="E1058" s="51"/>
      <c r="F1058" s="51"/>
      <c r="J1058" s="34"/>
      <c r="O1058" s="38"/>
    </row>
    <row r="1059" spans="4:15" s="39" customFormat="1" ht="12" customHeight="1">
      <c r="D1059" s="51"/>
      <c r="E1059" s="51"/>
      <c r="F1059" s="51"/>
      <c r="J1059" s="34"/>
      <c r="O1059" s="38"/>
    </row>
    <row r="1060" spans="4:15" s="39" customFormat="1" ht="12" customHeight="1">
      <c r="D1060" s="51"/>
      <c r="E1060" s="51"/>
      <c r="F1060" s="51"/>
      <c r="J1060" s="34"/>
      <c r="O1060" s="38"/>
    </row>
    <row r="1061" spans="4:15" s="39" customFormat="1" ht="12" customHeight="1">
      <c r="D1061" s="51"/>
      <c r="E1061" s="51"/>
      <c r="F1061" s="51"/>
      <c r="J1061" s="34"/>
      <c r="O1061" s="38"/>
    </row>
    <row r="1062" spans="4:15" s="39" customFormat="1" ht="12" customHeight="1">
      <c r="D1062" s="51"/>
      <c r="E1062" s="51"/>
      <c r="F1062" s="51"/>
      <c r="J1062" s="34"/>
      <c r="O1062" s="38"/>
    </row>
    <row r="1063" spans="4:15" s="39" customFormat="1" ht="12" customHeight="1">
      <c r="D1063" s="51"/>
      <c r="E1063" s="51"/>
      <c r="F1063" s="51"/>
      <c r="J1063" s="34"/>
      <c r="O1063" s="38"/>
    </row>
    <row r="1064" spans="4:15" s="39" customFormat="1" ht="12" customHeight="1">
      <c r="D1064" s="51"/>
      <c r="E1064" s="51"/>
      <c r="F1064" s="51"/>
      <c r="J1064" s="34"/>
      <c r="O1064" s="38"/>
    </row>
    <row r="1065" spans="4:15" s="39" customFormat="1" ht="12" customHeight="1">
      <c r="D1065" s="51"/>
      <c r="E1065" s="51"/>
      <c r="F1065" s="51"/>
      <c r="J1065" s="34"/>
      <c r="O1065" s="38"/>
    </row>
    <row r="1066" spans="4:15" s="39" customFormat="1" ht="12" customHeight="1">
      <c r="D1066" s="51"/>
      <c r="E1066" s="51"/>
      <c r="F1066" s="51"/>
      <c r="J1066" s="34"/>
      <c r="O1066" s="38"/>
    </row>
    <row r="1067" spans="4:15" s="39" customFormat="1" ht="12" customHeight="1">
      <c r="D1067" s="51"/>
      <c r="E1067" s="51"/>
      <c r="F1067" s="51"/>
      <c r="J1067" s="34"/>
      <c r="O1067" s="38"/>
    </row>
    <row r="1068" spans="4:15" s="39" customFormat="1" ht="12" customHeight="1">
      <c r="D1068" s="51"/>
      <c r="E1068" s="51"/>
      <c r="F1068" s="51"/>
      <c r="J1068" s="34"/>
      <c r="O1068" s="38"/>
    </row>
    <row r="1069" spans="4:15" s="39" customFormat="1" ht="12" customHeight="1">
      <c r="D1069" s="51"/>
      <c r="E1069" s="51"/>
      <c r="F1069" s="51"/>
      <c r="J1069" s="34"/>
      <c r="O1069" s="38"/>
    </row>
    <row r="1070" spans="4:15" s="39" customFormat="1" ht="12" customHeight="1">
      <c r="D1070" s="51"/>
      <c r="E1070" s="51"/>
      <c r="F1070" s="51"/>
      <c r="J1070" s="34"/>
      <c r="O1070" s="38"/>
    </row>
    <row r="1071" spans="4:15" s="39" customFormat="1" ht="12" customHeight="1">
      <c r="D1071" s="51"/>
      <c r="E1071" s="51"/>
      <c r="F1071" s="51"/>
      <c r="J1071" s="34"/>
      <c r="O1071" s="38"/>
    </row>
    <row r="1072" spans="4:15" s="39" customFormat="1" ht="12" customHeight="1">
      <c r="D1072" s="51"/>
      <c r="E1072" s="51"/>
      <c r="F1072" s="51"/>
      <c r="J1072" s="34"/>
      <c r="O1072" s="38"/>
    </row>
    <row r="1073" spans="4:15" s="39" customFormat="1" ht="12" customHeight="1">
      <c r="D1073" s="51"/>
      <c r="E1073" s="51"/>
      <c r="F1073" s="51"/>
      <c r="J1073" s="34"/>
      <c r="O1073" s="38"/>
    </row>
    <row r="1074" spans="4:15" s="39" customFormat="1" ht="12" customHeight="1">
      <c r="D1074" s="51"/>
      <c r="E1074" s="51"/>
      <c r="F1074" s="51"/>
      <c r="J1074" s="34"/>
      <c r="O1074" s="38"/>
    </row>
    <row r="1075" spans="4:15" s="39" customFormat="1" ht="12" customHeight="1">
      <c r="D1075" s="51"/>
      <c r="E1075" s="51"/>
      <c r="F1075" s="51"/>
      <c r="J1075" s="34"/>
      <c r="O1075" s="38"/>
    </row>
    <row r="1076" spans="4:15" s="39" customFormat="1" ht="12" customHeight="1">
      <c r="D1076" s="51"/>
      <c r="E1076" s="51"/>
      <c r="F1076" s="51"/>
      <c r="J1076" s="34"/>
      <c r="O1076" s="38"/>
    </row>
    <row r="1077" spans="4:15" s="39" customFormat="1" ht="12" customHeight="1">
      <c r="D1077" s="51"/>
      <c r="E1077" s="51"/>
      <c r="F1077" s="51"/>
      <c r="J1077" s="34"/>
      <c r="O1077" s="38"/>
    </row>
    <row r="1078" spans="4:15" s="39" customFormat="1" ht="12" customHeight="1">
      <c r="D1078" s="51"/>
      <c r="E1078" s="51"/>
      <c r="F1078" s="51"/>
      <c r="J1078" s="34"/>
      <c r="O1078" s="38"/>
    </row>
    <row r="1079" spans="4:15" s="39" customFormat="1" ht="12" customHeight="1">
      <c r="D1079" s="51"/>
      <c r="E1079" s="51"/>
      <c r="F1079" s="51"/>
      <c r="J1079" s="34"/>
      <c r="O1079" s="38"/>
    </row>
    <row r="1080" spans="4:15" s="39" customFormat="1" ht="12" customHeight="1">
      <c r="D1080" s="51"/>
      <c r="E1080" s="51"/>
      <c r="F1080" s="51"/>
      <c r="J1080" s="34"/>
      <c r="O1080" s="38"/>
    </row>
    <row r="1081" spans="4:15" s="39" customFormat="1" ht="12" customHeight="1">
      <c r="D1081" s="51"/>
      <c r="E1081" s="51"/>
      <c r="F1081" s="51"/>
      <c r="J1081" s="34"/>
      <c r="O1081" s="38"/>
    </row>
    <row r="1082" spans="4:15" s="39" customFormat="1" ht="12" customHeight="1">
      <c r="D1082" s="51"/>
      <c r="E1082" s="51"/>
      <c r="F1082" s="51"/>
      <c r="J1082" s="34"/>
      <c r="O1082" s="38"/>
    </row>
    <row r="1083" spans="4:15" s="39" customFormat="1" ht="12" customHeight="1">
      <c r="D1083" s="51"/>
      <c r="E1083" s="51"/>
      <c r="F1083" s="51"/>
      <c r="J1083" s="34"/>
      <c r="O1083" s="38"/>
    </row>
    <row r="1084" spans="4:15" s="39" customFormat="1" ht="12" customHeight="1">
      <c r="D1084" s="51"/>
      <c r="E1084" s="51"/>
      <c r="F1084" s="51"/>
      <c r="J1084" s="34"/>
      <c r="O1084" s="38"/>
    </row>
    <row r="1085" spans="4:15" s="39" customFormat="1" ht="12" customHeight="1">
      <c r="D1085" s="51"/>
      <c r="E1085" s="51"/>
      <c r="F1085" s="51"/>
      <c r="J1085" s="34"/>
      <c r="O1085" s="38"/>
    </row>
    <row r="1086" spans="4:15" s="39" customFormat="1" ht="12" customHeight="1">
      <c r="D1086" s="51"/>
      <c r="E1086" s="51"/>
      <c r="F1086" s="51"/>
      <c r="J1086" s="34"/>
      <c r="O1086" s="38"/>
    </row>
    <row r="1087" spans="4:15" s="39" customFormat="1" ht="12" customHeight="1">
      <c r="D1087" s="51"/>
      <c r="E1087" s="51"/>
      <c r="F1087" s="51"/>
      <c r="J1087" s="34"/>
      <c r="O1087" s="38"/>
    </row>
    <row r="1088" spans="4:15" s="39" customFormat="1" ht="12" customHeight="1">
      <c r="D1088" s="51"/>
      <c r="E1088" s="51"/>
      <c r="F1088" s="51"/>
      <c r="J1088" s="34"/>
      <c r="O1088" s="38"/>
    </row>
    <row r="1089" spans="4:15" s="39" customFormat="1" ht="12" customHeight="1">
      <c r="D1089" s="51"/>
      <c r="E1089" s="51"/>
      <c r="F1089" s="51"/>
      <c r="J1089" s="34"/>
      <c r="O1089" s="38"/>
    </row>
    <row r="1090" spans="4:15" s="39" customFormat="1" ht="12" customHeight="1">
      <c r="D1090" s="51"/>
      <c r="E1090" s="51"/>
      <c r="F1090" s="51"/>
      <c r="J1090" s="34"/>
      <c r="O1090" s="38"/>
    </row>
    <row r="1091" spans="4:15" s="39" customFormat="1" ht="12" customHeight="1">
      <c r="D1091" s="51"/>
      <c r="E1091" s="51"/>
      <c r="F1091" s="51"/>
      <c r="J1091" s="34"/>
      <c r="O1091" s="38"/>
    </row>
    <row r="1092" spans="4:15" s="39" customFormat="1" ht="12" customHeight="1">
      <c r="D1092" s="51"/>
      <c r="E1092" s="51"/>
      <c r="F1092" s="51"/>
      <c r="J1092" s="34"/>
      <c r="O1092" s="38"/>
    </row>
    <row r="1093" spans="4:15" s="39" customFormat="1" ht="12" customHeight="1">
      <c r="D1093" s="51"/>
      <c r="E1093" s="51"/>
      <c r="F1093" s="51"/>
      <c r="J1093" s="34"/>
      <c r="O1093" s="38"/>
    </row>
    <row r="1094" spans="4:15" s="39" customFormat="1" ht="12" customHeight="1">
      <c r="D1094" s="51"/>
      <c r="E1094" s="51"/>
      <c r="F1094" s="51"/>
      <c r="J1094" s="34"/>
      <c r="O1094" s="38"/>
    </row>
    <row r="1095" spans="4:15" s="39" customFormat="1" ht="12" customHeight="1">
      <c r="D1095" s="51"/>
      <c r="E1095" s="51"/>
      <c r="F1095" s="51"/>
      <c r="J1095" s="34"/>
      <c r="O1095" s="38"/>
    </row>
    <row r="1096" spans="4:15" s="39" customFormat="1" ht="12" customHeight="1">
      <c r="D1096" s="51"/>
      <c r="E1096" s="51"/>
      <c r="F1096" s="51"/>
      <c r="J1096" s="34"/>
      <c r="O1096" s="38"/>
    </row>
    <row r="1097" spans="4:15" s="39" customFormat="1" ht="12" customHeight="1">
      <c r="D1097" s="51"/>
      <c r="E1097" s="51"/>
      <c r="F1097" s="51"/>
      <c r="J1097" s="34"/>
      <c r="O1097" s="38"/>
    </row>
    <row r="1098" spans="4:15" s="39" customFormat="1" ht="12" customHeight="1">
      <c r="D1098" s="51"/>
      <c r="E1098" s="51"/>
      <c r="F1098" s="51"/>
      <c r="J1098" s="34"/>
      <c r="O1098" s="38"/>
    </row>
    <row r="1099" spans="4:15" s="39" customFormat="1" ht="12" customHeight="1">
      <c r="D1099" s="51"/>
      <c r="E1099" s="51"/>
      <c r="F1099" s="51"/>
      <c r="J1099" s="34"/>
      <c r="O1099" s="38"/>
    </row>
    <row r="1100" spans="4:15" s="39" customFormat="1" ht="12" customHeight="1">
      <c r="D1100" s="51"/>
      <c r="E1100" s="51"/>
      <c r="F1100" s="51"/>
      <c r="J1100" s="34"/>
      <c r="O1100" s="38"/>
    </row>
    <row r="1101" spans="4:15" s="39" customFormat="1" ht="12" customHeight="1">
      <c r="D1101" s="51"/>
      <c r="E1101" s="51"/>
      <c r="F1101" s="51"/>
      <c r="J1101" s="34"/>
      <c r="O1101" s="38"/>
    </row>
    <row r="1102" spans="4:15" s="39" customFormat="1" ht="12" customHeight="1">
      <c r="D1102" s="51"/>
      <c r="E1102" s="51"/>
      <c r="F1102" s="51"/>
      <c r="J1102" s="34"/>
      <c r="O1102" s="38"/>
    </row>
    <row r="1103" spans="4:15" s="39" customFormat="1" ht="12" customHeight="1">
      <c r="D1103" s="51"/>
      <c r="E1103" s="51"/>
      <c r="F1103" s="51"/>
      <c r="J1103" s="34"/>
      <c r="O1103" s="38"/>
    </row>
    <row r="1104" spans="4:15" s="39" customFormat="1" ht="12" customHeight="1">
      <c r="D1104" s="51"/>
      <c r="E1104" s="51"/>
      <c r="F1104" s="51"/>
      <c r="J1104" s="34"/>
      <c r="O1104" s="38"/>
    </row>
    <row r="1105" spans="4:15" s="39" customFormat="1" ht="12" customHeight="1">
      <c r="D1105" s="51"/>
      <c r="E1105" s="51"/>
      <c r="F1105" s="51"/>
      <c r="J1105" s="34"/>
      <c r="O1105" s="38"/>
    </row>
    <row r="1106" spans="4:15" s="39" customFormat="1" ht="12" customHeight="1">
      <c r="D1106" s="51"/>
      <c r="E1106" s="51"/>
      <c r="F1106" s="51"/>
      <c r="J1106" s="34"/>
      <c r="O1106" s="38"/>
    </row>
    <row r="1107" spans="4:15" s="39" customFormat="1" ht="12" customHeight="1">
      <c r="D1107" s="51"/>
      <c r="E1107" s="51"/>
      <c r="F1107" s="51"/>
      <c r="J1107" s="34"/>
      <c r="O1107" s="38"/>
    </row>
    <row r="1108" spans="4:15" s="39" customFormat="1" ht="12" customHeight="1">
      <c r="D1108" s="51"/>
      <c r="E1108" s="51"/>
      <c r="F1108" s="51"/>
      <c r="J1108" s="34"/>
      <c r="O1108" s="38"/>
    </row>
    <row r="1109" spans="4:15" s="39" customFormat="1" ht="12" customHeight="1">
      <c r="D1109" s="51"/>
      <c r="E1109" s="51"/>
      <c r="F1109" s="51"/>
      <c r="J1109" s="34"/>
      <c r="O1109" s="38"/>
    </row>
    <row r="1110" spans="4:15" s="39" customFormat="1" ht="12" customHeight="1">
      <c r="D1110" s="51"/>
      <c r="E1110" s="51"/>
      <c r="F1110" s="51"/>
      <c r="J1110" s="34"/>
      <c r="O1110" s="38"/>
    </row>
    <row r="1111" spans="4:15" s="39" customFormat="1" ht="12" customHeight="1">
      <c r="D1111" s="51"/>
      <c r="E1111" s="51"/>
      <c r="F1111" s="51"/>
      <c r="J1111" s="34"/>
      <c r="O1111" s="38"/>
    </row>
    <row r="1112" spans="4:15" s="39" customFormat="1" ht="12" customHeight="1">
      <c r="D1112" s="51"/>
      <c r="E1112" s="51"/>
      <c r="F1112" s="51"/>
      <c r="J1112" s="34"/>
      <c r="O1112" s="38"/>
    </row>
    <row r="1113" spans="4:15" s="39" customFormat="1" ht="12" customHeight="1">
      <c r="D1113" s="51"/>
      <c r="E1113" s="51"/>
      <c r="F1113" s="51"/>
      <c r="J1113" s="34"/>
      <c r="O1113" s="38"/>
    </row>
    <row r="1114" spans="4:15" s="39" customFormat="1" ht="12" customHeight="1">
      <c r="D1114" s="51"/>
      <c r="E1114" s="51"/>
      <c r="F1114" s="51"/>
      <c r="J1114" s="34"/>
      <c r="O1114" s="38"/>
    </row>
    <row r="1115" spans="4:15" s="39" customFormat="1" ht="12" customHeight="1">
      <c r="D1115" s="51"/>
      <c r="E1115" s="51"/>
      <c r="F1115" s="51"/>
      <c r="J1115" s="34"/>
      <c r="O1115" s="38"/>
    </row>
    <row r="1116" spans="4:15" s="39" customFormat="1" ht="12" customHeight="1">
      <c r="D1116" s="51"/>
      <c r="E1116" s="51"/>
      <c r="F1116" s="51"/>
      <c r="J1116" s="34"/>
      <c r="O1116" s="38"/>
    </row>
    <row r="1117" spans="4:15" s="39" customFormat="1" ht="12" customHeight="1">
      <c r="D1117" s="51"/>
      <c r="E1117" s="51"/>
      <c r="F1117" s="51"/>
      <c r="J1117" s="34"/>
      <c r="O1117" s="38"/>
    </row>
    <row r="1118" spans="4:15" s="39" customFormat="1" ht="12" customHeight="1">
      <c r="D1118" s="51"/>
      <c r="E1118" s="51"/>
      <c r="F1118" s="51"/>
      <c r="J1118" s="34"/>
      <c r="O1118" s="38"/>
    </row>
    <row r="1119" spans="4:15" s="39" customFormat="1" ht="12" customHeight="1">
      <c r="D1119" s="51"/>
      <c r="E1119" s="51"/>
      <c r="F1119" s="51"/>
      <c r="J1119" s="34"/>
      <c r="O1119" s="38"/>
    </row>
    <row r="1120" spans="4:15" s="39" customFormat="1" ht="12" customHeight="1">
      <c r="D1120" s="51"/>
      <c r="E1120" s="51"/>
      <c r="F1120" s="51"/>
      <c r="J1120" s="34"/>
      <c r="O1120" s="38"/>
    </row>
    <row r="1121" spans="4:15" s="39" customFormat="1" ht="12" customHeight="1">
      <c r="D1121" s="51"/>
      <c r="E1121" s="51"/>
      <c r="F1121" s="51"/>
      <c r="J1121" s="34"/>
      <c r="O1121" s="38"/>
    </row>
    <row r="1122" spans="4:15" s="39" customFormat="1" ht="12" customHeight="1">
      <c r="D1122" s="51"/>
      <c r="E1122" s="51"/>
      <c r="F1122" s="51"/>
      <c r="J1122" s="34"/>
      <c r="O1122" s="38"/>
    </row>
    <row r="1123" spans="4:15" s="39" customFormat="1" ht="12" customHeight="1">
      <c r="D1123" s="51"/>
      <c r="E1123" s="51"/>
      <c r="F1123" s="51"/>
      <c r="J1123" s="34"/>
      <c r="O1123" s="38"/>
    </row>
    <row r="1124" spans="4:15" s="39" customFormat="1" ht="12" customHeight="1">
      <c r="D1124" s="51"/>
      <c r="E1124" s="51"/>
      <c r="F1124" s="51"/>
      <c r="J1124" s="34"/>
      <c r="O1124" s="38"/>
    </row>
    <row r="1125" spans="4:15" s="39" customFormat="1" ht="12" customHeight="1">
      <c r="D1125" s="51"/>
      <c r="E1125" s="51"/>
      <c r="F1125" s="51"/>
      <c r="J1125" s="34"/>
      <c r="O1125" s="38"/>
    </row>
    <row r="1126" spans="4:15" s="39" customFormat="1" ht="12" customHeight="1">
      <c r="D1126" s="51"/>
      <c r="E1126" s="51"/>
      <c r="F1126" s="51"/>
      <c r="J1126" s="34"/>
      <c r="O1126" s="38"/>
    </row>
    <row r="1127" spans="4:15" s="39" customFormat="1" ht="12" customHeight="1">
      <c r="D1127" s="51"/>
      <c r="E1127" s="51"/>
      <c r="F1127" s="51"/>
      <c r="J1127" s="34"/>
      <c r="O1127" s="38"/>
    </row>
    <row r="1128" spans="4:15" s="39" customFormat="1" ht="12" customHeight="1">
      <c r="D1128" s="51"/>
      <c r="E1128" s="51"/>
      <c r="F1128" s="51"/>
      <c r="J1128" s="34"/>
      <c r="O1128" s="38"/>
    </row>
    <row r="1129" spans="4:15" s="39" customFormat="1" ht="12" customHeight="1">
      <c r="D1129" s="51"/>
      <c r="E1129" s="51"/>
      <c r="F1129" s="51"/>
      <c r="J1129" s="34"/>
      <c r="O1129" s="38"/>
    </row>
    <row r="1130" spans="4:15" s="39" customFormat="1" ht="12" customHeight="1">
      <c r="D1130" s="51"/>
      <c r="E1130" s="51"/>
      <c r="F1130" s="51"/>
      <c r="J1130" s="34"/>
      <c r="O1130" s="38"/>
    </row>
    <row r="1131" spans="4:15" s="39" customFormat="1" ht="12" customHeight="1">
      <c r="D1131" s="51"/>
      <c r="E1131" s="51"/>
      <c r="F1131" s="51"/>
      <c r="J1131" s="34"/>
      <c r="O1131" s="38"/>
    </row>
    <row r="1132" spans="4:15" s="39" customFormat="1" ht="12" customHeight="1">
      <c r="D1132" s="51"/>
      <c r="E1132" s="51"/>
      <c r="F1132" s="51"/>
      <c r="J1132" s="34"/>
      <c r="O1132" s="38"/>
    </row>
    <row r="1133" spans="4:15" s="39" customFormat="1" ht="12" customHeight="1">
      <c r="D1133" s="51"/>
      <c r="E1133" s="51"/>
      <c r="F1133" s="51"/>
      <c r="J1133" s="34"/>
      <c r="O1133" s="38"/>
    </row>
    <row r="1134" spans="4:15" s="39" customFormat="1" ht="12" customHeight="1">
      <c r="D1134" s="51"/>
      <c r="E1134" s="51"/>
      <c r="F1134" s="51"/>
      <c r="J1134" s="34"/>
      <c r="O1134" s="38"/>
    </row>
    <row r="1135" spans="4:15" s="39" customFormat="1" ht="12" customHeight="1">
      <c r="D1135" s="51"/>
      <c r="E1135" s="51"/>
      <c r="F1135" s="51"/>
      <c r="J1135" s="34"/>
      <c r="O1135" s="38"/>
    </row>
    <row r="1136" spans="4:15" s="39" customFormat="1" ht="12" customHeight="1">
      <c r="D1136" s="51"/>
      <c r="E1136" s="51"/>
      <c r="F1136" s="51"/>
      <c r="J1136" s="34"/>
      <c r="O1136" s="38"/>
    </row>
    <row r="1137" spans="4:15" s="39" customFormat="1" ht="12" customHeight="1">
      <c r="D1137" s="51"/>
      <c r="E1137" s="51"/>
      <c r="F1137" s="51"/>
      <c r="J1137" s="34"/>
      <c r="O1137" s="38"/>
    </row>
    <row r="1138" spans="4:15" s="39" customFormat="1" ht="12" customHeight="1">
      <c r="D1138" s="51"/>
      <c r="E1138" s="51"/>
      <c r="F1138" s="51"/>
      <c r="J1138" s="34"/>
      <c r="O1138" s="38"/>
    </row>
    <row r="1139" spans="4:15" s="39" customFormat="1" ht="12" customHeight="1">
      <c r="D1139" s="51"/>
      <c r="E1139" s="51"/>
      <c r="F1139" s="51"/>
      <c r="J1139" s="34"/>
      <c r="O1139" s="38"/>
    </row>
    <row r="1140" spans="4:15" s="39" customFormat="1" ht="12" customHeight="1">
      <c r="D1140" s="51"/>
      <c r="E1140" s="51"/>
      <c r="F1140" s="51"/>
      <c r="J1140" s="34"/>
      <c r="O1140" s="38"/>
    </row>
    <row r="1141" spans="4:15" s="39" customFormat="1" ht="12" customHeight="1">
      <c r="D1141" s="51"/>
      <c r="E1141" s="51"/>
      <c r="F1141" s="51"/>
      <c r="J1141" s="34"/>
      <c r="O1141" s="38"/>
    </row>
    <row r="1142" spans="4:15" s="39" customFormat="1" ht="12" customHeight="1">
      <c r="D1142" s="51"/>
      <c r="E1142" s="51"/>
      <c r="F1142" s="51"/>
      <c r="J1142" s="34"/>
      <c r="O1142" s="38"/>
    </row>
    <row r="1143" spans="4:15" s="39" customFormat="1" ht="12" customHeight="1">
      <c r="D1143" s="51"/>
      <c r="E1143" s="51"/>
      <c r="F1143" s="51"/>
      <c r="J1143" s="34"/>
      <c r="O1143" s="38"/>
    </row>
    <row r="1144" spans="4:15" s="39" customFormat="1" ht="12" customHeight="1">
      <c r="D1144" s="51"/>
      <c r="E1144" s="51"/>
      <c r="F1144" s="51"/>
      <c r="J1144" s="34"/>
      <c r="O1144" s="38"/>
    </row>
    <row r="1145" spans="4:15" s="39" customFormat="1" ht="12" customHeight="1">
      <c r="D1145" s="51"/>
      <c r="E1145" s="51"/>
      <c r="F1145" s="51"/>
      <c r="J1145" s="34"/>
      <c r="O1145" s="38"/>
    </row>
    <row r="1146" spans="4:15" s="39" customFormat="1" ht="12" customHeight="1">
      <c r="D1146" s="51"/>
      <c r="E1146" s="51"/>
      <c r="F1146" s="51"/>
      <c r="J1146" s="34"/>
      <c r="O1146" s="38"/>
    </row>
    <row r="1147" spans="4:15" s="39" customFormat="1" ht="12" customHeight="1">
      <c r="D1147" s="51"/>
      <c r="E1147" s="51"/>
      <c r="F1147" s="51"/>
      <c r="J1147" s="34"/>
      <c r="O1147" s="38"/>
    </row>
    <row r="1148" spans="4:15" s="39" customFormat="1" ht="12" customHeight="1">
      <c r="D1148" s="51"/>
      <c r="E1148" s="51"/>
      <c r="F1148" s="51"/>
      <c r="J1148" s="34"/>
      <c r="O1148" s="38"/>
    </row>
    <row r="1149" spans="4:15" s="39" customFormat="1" ht="12" customHeight="1">
      <c r="D1149" s="51"/>
      <c r="E1149" s="51"/>
      <c r="F1149" s="51"/>
      <c r="J1149" s="34"/>
      <c r="O1149" s="38"/>
    </row>
    <row r="1150" spans="4:15" s="39" customFormat="1" ht="12" customHeight="1">
      <c r="D1150" s="51"/>
      <c r="E1150" s="51"/>
      <c r="F1150" s="51"/>
      <c r="J1150" s="34"/>
      <c r="O1150" s="38"/>
    </row>
    <row r="1151" spans="4:15" s="39" customFormat="1" ht="12" customHeight="1">
      <c r="D1151" s="51"/>
      <c r="E1151" s="51"/>
      <c r="F1151" s="51"/>
      <c r="J1151" s="34"/>
      <c r="O1151" s="38"/>
    </row>
    <row r="1152" spans="4:15" s="39" customFormat="1" ht="12" customHeight="1">
      <c r="D1152" s="51"/>
      <c r="E1152" s="51"/>
      <c r="F1152" s="51"/>
      <c r="J1152" s="34"/>
      <c r="O1152" s="38"/>
    </row>
    <row r="1153" spans="4:15" s="39" customFormat="1" ht="12" customHeight="1">
      <c r="D1153" s="51"/>
      <c r="E1153" s="51"/>
      <c r="F1153" s="51"/>
      <c r="J1153" s="34"/>
      <c r="O1153" s="38"/>
    </row>
    <row r="1154" spans="4:15" s="39" customFormat="1" ht="12" customHeight="1">
      <c r="D1154" s="51"/>
      <c r="E1154" s="51"/>
      <c r="F1154" s="51"/>
      <c r="J1154" s="34"/>
      <c r="O1154" s="38"/>
    </row>
    <row r="1155" spans="4:15" s="39" customFormat="1" ht="12" customHeight="1">
      <c r="D1155" s="51"/>
      <c r="E1155" s="51"/>
      <c r="F1155" s="51"/>
      <c r="J1155" s="34"/>
      <c r="O1155" s="38"/>
    </row>
    <row r="1156" spans="4:15" s="39" customFormat="1" ht="12" customHeight="1">
      <c r="D1156" s="51"/>
      <c r="E1156" s="51"/>
      <c r="F1156" s="51"/>
      <c r="J1156" s="34"/>
      <c r="O1156" s="38"/>
    </row>
    <row r="1157" spans="4:15" s="39" customFormat="1" ht="12" customHeight="1">
      <c r="D1157" s="51"/>
      <c r="E1157" s="51"/>
      <c r="F1157" s="51"/>
      <c r="J1157" s="34"/>
      <c r="O1157" s="38"/>
    </row>
    <row r="1158" spans="4:15" s="39" customFormat="1" ht="12" customHeight="1">
      <c r="D1158" s="51"/>
      <c r="E1158" s="51"/>
      <c r="F1158" s="51"/>
      <c r="J1158" s="34"/>
      <c r="O1158" s="38"/>
    </row>
    <row r="1159" spans="4:15" s="39" customFormat="1" ht="12" customHeight="1">
      <c r="D1159" s="51"/>
      <c r="E1159" s="51"/>
      <c r="F1159" s="51"/>
      <c r="J1159" s="34"/>
      <c r="O1159" s="38"/>
    </row>
    <row r="1160" spans="4:15" s="39" customFormat="1" ht="12" customHeight="1">
      <c r="D1160" s="51"/>
      <c r="E1160" s="51"/>
      <c r="F1160" s="51"/>
      <c r="J1160" s="34"/>
      <c r="O1160" s="38"/>
    </row>
    <row r="1161" spans="4:15" s="39" customFormat="1" ht="12" customHeight="1">
      <c r="D1161" s="51"/>
      <c r="E1161" s="51"/>
      <c r="F1161" s="51"/>
      <c r="J1161" s="34"/>
      <c r="O1161" s="38"/>
    </row>
    <row r="1162" spans="4:15" s="39" customFormat="1" ht="12" customHeight="1">
      <c r="D1162" s="51"/>
      <c r="E1162" s="51"/>
      <c r="F1162" s="51"/>
      <c r="J1162" s="34"/>
      <c r="O1162" s="38"/>
    </row>
    <row r="1163" spans="4:15" s="39" customFormat="1" ht="12" customHeight="1">
      <c r="D1163" s="51"/>
      <c r="E1163" s="51"/>
      <c r="F1163" s="51"/>
      <c r="J1163" s="34"/>
      <c r="O1163" s="38"/>
    </row>
    <row r="1164" spans="4:15" s="39" customFormat="1" ht="12" customHeight="1">
      <c r="D1164" s="51"/>
      <c r="E1164" s="51"/>
      <c r="F1164" s="51"/>
      <c r="J1164" s="34"/>
      <c r="O1164" s="38"/>
    </row>
    <row r="1165" spans="4:15" s="39" customFormat="1" ht="12" customHeight="1">
      <c r="D1165" s="51"/>
      <c r="E1165" s="51"/>
      <c r="F1165" s="51"/>
      <c r="J1165" s="34"/>
      <c r="O1165" s="38"/>
    </row>
    <row r="1166" spans="4:15" s="39" customFormat="1" ht="12" customHeight="1">
      <c r="D1166" s="51"/>
      <c r="E1166" s="51"/>
      <c r="F1166" s="51"/>
      <c r="J1166" s="34"/>
      <c r="O1166" s="38"/>
    </row>
    <row r="1167" spans="4:15" s="39" customFormat="1" ht="12" customHeight="1">
      <c r="D1167" s="51"/>
      <c r="E1167" s="51"/>
      <c r="F1167" s="51"/>
      <c r="J1167" s="34"/>
      <c r="O1167" s="38"/>
    </row>
    <row r="1168" spans="4:15" s="39" customFormat="1" ht="12" customHeight="1">
      <c r="D1168" s="51"/>
      <c r="E1168" s="51"/>
      <c r="F1168" s="51"/>
      <c r="J1168" s="34"/>
      <c r="O1168" s="38"/>
    </row>
    <row r="1169" spans="4:15" s="39" customFormat="1" ht="12" customHeight="1">
      <c r="D1169" s="51"/>
      <c r="E1169" s="51"/>
      <c r="F1169" s="51"/>
      <c r="J1169" s="34"/>
      <c r="O1169" s="38"/>
    </row>
    <row r="1170" spans="4:15" s="39" customFormat="1" ht="12" customHeight="1">
      <c r="D1170" s="51"/>
      <c r="E1170" s="51"/>
      <c r="F1170" s="51"/>
      <c r="J1170" s="34"/>
      <c r="O1170" s="38"/>
    </row>
    <row r="1171" spans="4:15" s="39" customFormat="1" ht="12" customHeight="1">
      <c r="D1171" s="51"/>
      <c r="E1171" s="51"/>
      <c r="F1171" s="51"/>
      <c r="J1171" s="34"/>
      <c r="O1171" s="38"/>
    </row>
    <row r="1172" spans="4:15" s="39" customFormat="1" ht="12" customHeight="1">
      <c r="D1172" s="51"/>
      <c r="E1172" s="51"/>
      <c r="F1172" s="51"/>
      <c r="J1172" s="34"/>
      <c r="O1172" s="38"/>
    </row>
    <row r="1173" spans="4:15" s="39" customFormat="1" ht="12" customHeight="1">
      <c r="D1173" s="51"/>
      <c r="E1173" s="51"/>
      <c r="F1173" s="51"/>
      <c r="J1173" s="34"/>
      <c r="O1173" s="38"/>
    </row>
    <row r="1174" spans="4:15" s="39" customFormat="1" ht="12" customHeight="1">
      <c r="D1174" s="51"/>
      <c r="E1174" s="51"/>
      <c r="F1174" s="51"/>
      <c r="J1174" s="34"/>
      <c r="O1174" s="38"/>
    </row>
    <row r="1175" spans="4:15" s="39" customFormat="1" ht="12" customHeight="1">
      <c r="D1175" s="51"/>
      <c r="E1175" s="51"/>
      <c r="F1175" s="51"/>
      <c r="J1175" s="34"/>
      <c r="O1175" s="38"/>
    </row>
    <row r="1176" spans="4:15" s="39" customFormat="1" ht="12" customHeight="1">
      <c r="D1176" s="51"/>
      <c r="E1176" s="51"/>
      <c r="F1176" s="51"/>
      <c r="J1176" s="34"/>
      <c r="O1176" s="38"/>
    </row>
    <row r="1177" spans="4:15" s="39" customFormat="1" ht="12" customHeight="1">
      <c r="D1177" s="51"/>
      <c r="E1177" s="51"/>
      <c r="F1177" s="51"/>
      <c r="J1177" s="34"/>
      <c r="O1177" s="38"/>
    </row>
    <row r="1178" spans="4:15" s="39" customFormat="1" ht="12" customHeight="1">
      <c r="D1178" s="51"/>
      <c r="E1178" s="51"/>
      <c r="F1178" s="51"/>
      <c r="J1178" s="34"/>
      <c r="O1178" s="38"/>
    </row>
    <row r="1179" spans="4:15" s="39" customFormat="1" ht="12" customHeight="1">
      <c r="D1179" s="51"/>
      <c r="E1179" s="51"/>
      <c r="F1179" s="51"/>
      <c r="J1179" s="34"/>
      <c r="O1179" s="38"/>
    </row>
    <row r="1180" spans="4:15" s="39" customFormat="1" ht="12" customHeight="1">
      <c r="D1180" s="51"/>
      <c r="E1180" s="51"/>
      <c r="F1180" s="51"/>
      <c r="J1180" s="34"/>
      <c r="O1180" s="38"/>
    </row>
    <row r="1181" spans="4:15" s="39" customFormat="1" ht="12" customHeight="1">
      <c r="D1181" s="51"/>
      <c r="E1181" s="51"/>
      <c r="F1181" s="51"/>
      <c r="J1181" s="34"/>
      <c r="O1181" s="38"/>
    </row>
    <row r="1182" spans="4:15" s="39" customFormat="1" ht="12" customHeight="1">
      <c r="D1182" s="51"/>
      <c r="E1182" s="51"/>
      <c r="F1182" s="51"/>
      <c r="J1182" s="34"/>
      <c r="O1182" s="38"/>
    </row>
    <row r="1183" spans="4:15" s="39" customFormat="1" ht="12" customHeight="1">
      <c r="D1183" s="51"/>
      <c r="E1183" s="51"/>
      <c r="F1183" s="51"/>
      <c r="J1183" s="34"/>
      <c r="O1183" s="38"/>
    </row>
    <row r="1184" spans="4:15" s="39" customFormat="1" ht="12" customHeight="1">
      <c r="D1184" s="51"/>
      <c r="E1184" s="51"/>
      <c r="F1184" s="51"/>
      <c r="J1184" s="34"/>
      <c r="O1184" s="38"/>
    </row>
    <row r="1185" spans="1:15" ht="12" customHeight="1">
      <c r="A1185" s="39"/>
      <c r="K1185" s="39"/>
    </row>
    <row r="1186" spans="1:15" ht="12" customHeight="1">
      <c r="A1186" s="39"/>
      <c r="K1186" s="39"/>
    </row>
    <row r="1187" spans="1:15" ht="12" customHeight="1">
      <c r="A1187" s="39"/>
      <c r="K1187" s="39"/>
    </row>
    <row r="1188" spans="1:15" ht="12" customHeight="1">
      <c r="A1188" s="39"/>
      <c r="K1188" s="39"/>
    </row>
    <row r="1189" spans="1:15" ht="12" customHeight="1">
      <c r="A1189" s="39"/>
      <c r="K1189" s="39"/>
    </row>
    <row r="1190" spans="1:15" ht="12" customHeight="1">
      <c r="A1190" s="39"/>
      <c r="K1190" s="39"/>
    </row>
    <row r="1191" spans="1:15" ht="12" customHeight="1">
      <c r="A1191" s="39"/>
      <c r="K1191" s="39"/>
    </row>
    <row r="1192" spans="1:15" ht="12" customHeight="1">
      <c r="A1192" s="39"/>
      <c r="K1192" s="39"/>
    </row>
    <row r="1193" spans="1:15" ht="12" customHeight="1">
      <c r="A1193" s="39"/>
      <c r="K1193" s="39"/>
    </row>
    <row r="1194" spans="1:15" ht="12" customHeight="1">
      <c r="A1194" s="39"/>
      <c r="K1194" s="39"/>
    </row>
    <row r="1195" spans="1:15" ht="12" customHeight="1">
      <c r="A1195" s="39"/>
      <c r="K1195" s="39"/>
    </row>
    <row r="1196" spans="1:15" ht="12" customHeight="1">
      <c r="A1196" s="39"/>
      <c r="K1196" s="39"/>
    </row>
    <row r="1197" spans="1:15" ht="12" customHeight="1">
      <c r="A1197" s="39"/>
      <c r="K1197" s="39"/>
    </row>
    <row r="1198" spans="1:15" ht="12" customHeight="1">
      <c r="A1198" s="39"/>
      <c r="K1198" s="39"/>
    </row>
    <row r="1199" spans="1:15" ht="12" customHeight="1">
      <c r="A1199" s="39"/>
      <c r="K1199" s="39"/>
      <c r="O1199" s="39"/>
    </row>
    <row r="1200" spans="1:15" ht="12" customHeight="1">
      <c r="A1200" s="39"/>
      <c r="K1200" s="39"/>
      <c r="O1200" s="39"/>
    </row>
    <row r="1201" spans="1:15" ht="12" customHeight="1">
      <c r="A1201" s="39"/>
      <c r="K1201" s="39"/>
      <c r="O1201" s="39"/>
    </row>
    <row r="1202" spans="1:15" ht="12" customHeight="1">
      <c r="A1202" s="39"/>
      <c r="K1202" s="39"/>
      <c r="O1202" s="39"/>
    </row>
    <row r="1203" spans="1:15" ht="12" customHeight="1">
      <c r="A1203" s="39"/>
      <c r="K1203" s="39"/>
      <c r="O1203" s="39"/>
    </row>
    <row r="1204" spans="1:15" ht="12" customHeight="1">
      <c r="A1204" s="39"/>
      <c r="K1204" s="39"/>
      <c r="O1204" s="39"/>
    </row>
    <row r="1205" spans="1:15" ht="12" customHeight="1">
      <c r="A1205" s="39"/>
      <c r="K1205" s="39"/>
      <c r="O1205" s="39"/>
    </row>
    <row r="1206" spans="1:15" ht="12" customHeight="1">
      <c r="A1206" s="39"/>
      <c r="K1206" s="39"/>
      <c r="O1206" s="39"/>
    </row>
    <row r="1207" spans="1:15" ht="12" customHeight="1">
      <c r="A1207" s="39"/>
    </row>
  </sheetData>
  <mergeCells count="5">
    <mergeCell ref="P12:Q12"/>
    <mergeCell ref="O3:Q3"/>
    <mergeCell ref="O5:Q5"/>
    <mergeCell ref="A1:E4"/>
    <mergeCell ref="O6:Q9"/>
  </mergeCells>
  <phoneticPr fontId="2" type="noConversion"/>
  <printOptions horizontalCentered="1" verticalCentered="1"/>
  <pageMargins left="0.25" right="0.44" top="7.0000000000000007E-2" bottom="0.02" header="0.5" footer="0.5"/>
  <pageSetup scale="90" orientation="portrait" horizontalDpi="300" verticalDpi="300" r:id="rId1"/>
  <headerFooter alignWithMargins="0">
    <oddFooter>&amp;R13August2019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207"/>
  <sheetViews>
    <sheetView showGridLines="0" showZeros="0" topLeftCell="A58" zoomScale="130" zoomScaleNormal="130" workbookViewId="0">
      <selection activeCell="K67" sqref="K67"/>
    </sheetView>
  </sheetViews>
  <sheetFormatPr defaultColWidth="10.7109375" defaultRowHeight="12" customHeight="1"/>
  <cols>
    <col min="1" max="1" width="2.7109375" style="56" customWidth="1"/>
    <col min="2" max="2" width="1.85546875" style="39" customWidth="1"/>
    <col min="3" max="3" width="1.7109375" style="39" customWidth="1"/>
    <col min="4" max="4" width="20.7109375" style="51" customWidth="1"/>
    <col min="5" max="5" width="2.7109375" style="51" customWidth="1"/>
    <col min="6" max="6" width="12.5703125" style="51" customWidth="1"/>
    <col min="7" max="7" width="12.5703125" style="39" customWidth="1"/>
    <col min="8" max="8" width="5.140625" style="39" customWidth="1"/>
    <col min="9" max="9" width="4.7109375" style="39" customWidth="1"/>
    <col min="10" max="10" width="4.7109375" style="34" customWidth="1"/>
    <col min="11" max="11" width="13.42578125" style="145" bestFit="1" customWidth="1"/>
    <col min="12" max="12" width="4.28515625" style="39" customWidth="1"/>
    <col min="13" max="13" width="3.85546875" style="39" customWidth="1"/>
    <col min="14" max="14" width="3.28515625" style="39" customWidth="1"/>
    <col min="15" max="15" width="15" style="38" customWidth="1"/>
    <col min="16" max="21" width="10.7109375" style="39" customWidth="1"/>
    <col min="22" max="16384" width="10.7109375" style="39"/>
  </cols>
  <sheetData>
    <row r="1" spans="1:18" s="58" customFormat="1" ht="12" customHeight="1">
      <c r="A1" s="287" t="s">
        <v>44</v>
      </c>
      <c r="B1" s="287"/>
      <c r="C1" s="287"/>
      <c r="D1" s="287"/>
      <c r="E1" s="287"/>
      <c r="F1" s="148"/>
      <c r="J1" s="149"/>
      <c r="K1" s="252"/>
      <c r="O1" s="48"/>
      <c r="P1" s="49"/>
      <c r="Q1" s="50"/>
    </row>
    <row r="2" spans="1:18" ht="12" customHeight="1">
      <c r="A2" s="288"/>
      <c r="B2" s="288"/>
      <c r="C2" s="288"/>
      <c r="D2" s="288"/>
      <c r="E2" s="288"/>
      <c r="G2" s="8"/>
      <c r="K2" s="39"/>
      <c r="O2" s="52" t="s">
        <v>14</v>
      </c>
      <c r="P2" s="53"/>
      <c r="Q2" s="54"/>
    </row>
    <row r="3" spans="1:18" ht="11.25">
      <c r="A3" s="288"/>
      <c r="B3" s="288"/>
      <c r="C3" s="288"/>
      <c r="D3" s="288"/>
      <c r="E3" s="288"/>
      <c r="G3" s="8" t="s">
        <v>167</v>
      </c>
      <c r="K3" s="39"/>
      <c r="O3" s="280" t="s">
        <v>153</v>
      </c>
      <c r="P3" s="281"/>
      <c r="Q3" s="282"/>
    </row>
    <row r="4" spans="1:18" ht="12" customHeight="1">
      <c r="A4" s="288"/>
      <c r="B4" s="288"/>
      <c r="C4" s="288"/>
      <c r="D4" s="288"/>
      <c r="E4" s="288"/>
      <c r="G4" s="9"/>
      <c r="K4" s="39"/>
      <c r="O4" s="55"/>
      <c r="P4" s="53"/>
      <c r="Q4" s="54"/>
    </row>
    <row r="5" spans="1:18" ht="12" customHeight="1">
      <c r="K5" s="39"/>
      <c r="O5" s="283" t="s">
        <v>154</v>
      </c>
      <c r="P5" s="284"/>
      <c r="Q5" s="285"/>
    </row>
    <row r="6" spans="1:18" ht="12" customHeight="1">
      <c r="G6" s="8" t="s">
        <v>48</v>
      </c>
      <c r="K6" s="39"/>
      <c r="O6" s="272" t="s">
        <v>155</v>
      </c>
      <c r="P6" s="273"/>
      <c r="Q6" s="274"/>
    </row>
    <row r="7" spans="1:18" ht="12" customHeight="1">
      <c r="A7" s="57" t="s">
        <v>53</v>
      </c>
      <c r="B7" s="58"/>
      <c r="C7" s="58"/>
      <c r="D7" s="59"/>
      <c r="E7" s="59"/>
      <c r="F7" s="59"/>
      <c r="G7" s="59"/>
      <c r="H7" s="60"/>
      <c r="I7" s="61"/>
      <c r="J7" s="61"/>
      <c r="K7" s="62" t="s">
        <v>43</v>
      </c>
      <c r="L7" s="8"/>
      <c r="M7" s="8"/>
      <c r="O7" s="272"/>
      <c r="P7" s="273"/>
      <c r="Q7" s="274"/>
    </row>
    <row r="8" spans="1:18" ht="12" customHeight="1">
      <c r="A8" s="11"/>
      <c r="B8" s="12"/>
      <c r="C8" s="12"/>
      <c r="D8" s="63" t="s">
        <v>170</v>
      </c>
      <c r="E8" s="12"/>
      <c r="F8" s="12"/>
      <c r="G8" s="12"/>
      <c r="H8" s="14"/>
      <c r="I8" s="15"/>
      <c r="J8" s="12"/>
      <c r="K8" s="64"/>
      <c r="L8" s="65"/>
      <c r="M8" s="65"/>
      <c r="O8" s="272"/>
      <c r="P8" s="273"/>
      <c r="Q8" s="274"/>
    </row>
    <row r="9" spans="1:18" ht="12" customHeight="1" thickBot="1">
      <c r="A9" s="39"/>
      <c r="D9" s="66"/>
      <c r="E9" s="66"/>
      <c r="F9" s="66"/>
      <c r="G9" s="66"/>
      <c r="H9" s="67"/>
      <c r="I9" s="68"/>
      <c r="J9" s="65"/>
      <c r="K9" s="69" t="s">
        <v>55</v>
      </c>
      <c r="L9" s="70"/>
      <c r="M9" s="70"/>
      <c r="O9" s="275"/>
      <c r="P9" s="276"/>
      <c r="Q9" s="277"/>
    </row>
    <row r="10" spans="1:18" ht="12" customHeight="1">
      <c r="A10" s="56" t="s">
        <v>54</v>
      </c>
      <c r="B10" s="16"/>
      <c r="C10" s="16"/>
      <c r="D10" s="17"/>
      <c r="E10" s="18"/>
      <c r="F10" s="18"/>
      <c r="G10" s="18"/>
      <c r="H10" s="19"/>
      <c r="I10" s="19"/>
      <c r="J10" s="16" t="s">
        <v>9</v>
      </c>
      <c r="K10" s="71"/>
    </row>
    <row r="11" spans="1:18" ht="12" customHeight="1">
      <c r="A11" s="11"/>
      <c r="B11" s="12"/>
      <c r="C11" s="12"/>
      <c r="D11" s="72">
        <f>'YR 1'!D11</f>
        <v>0</v>
      </c>
      <c r="E11" s="20"/>
      <c r="F11" s="20"/>
      <c r="G11" s="20"/>
      <c r="H11" s="15"/>
      <c r="I11" s="15"/>
      <c r="J11" s="73" t="s">
        <v>42</v>
      </c>
      <c r="K11" s="64"/>
    </row>
    <row r="12" spans="1:18" ht="12" customHeight="1">
      <c r="A12" s="56" t="s">
        <v>56</v>
      </c>
      <c r="D12" s="70"/>
      <c r="E12" s="70"/>
      <c r="F12" s="70"/>
      <c r="G12" s="70"/>
      <c r="H12" s="74"/>
      <c r="I12" s="9" t="s">
        <v>16</v>
      </c>
      <c r="J12" s="75"/>
      <c r="K12" s="76"/>
      <c r="L12" s="65"/>
      <c r="M12" s="65"/>
      <c r="P12" s="279"/>
      <c r="Q12" s="279"/>
    </row>
    <row r="13" spans="1:18" ht="12" customHeight="1">
      <c r="A13" s="56" t="s">
        <v>57</v>
      </c>
      <c r="D13" s="70"/>
      <c r="E13" s="70"/>
      <c r="F13" s="70"/>
      <c r="G13" s="70"/>
      <c r="H13" s="77"/>
      <c r="I13" s="78" t="s">
        <v>58</v>
      </c>
      <c r="J13" s="79"/>
      <c r="K13" s="80" t="s">
        <v>59</v>
      </c>
      <c r="L13" s="9"/>
      <c r="M13" s="9"/>
      <c r="P13" s="8" t="s">
        <v>37</v>
      </c>
      <c r="Q13" s="8" t="s">
        <v>10</v>
      </c>
    </row>
    <row r="14" spans="1:18" ht="12" customHeight="1">
      <c r="B14" s="81"/>
      <c r="C14" s="81"/>
      <c r="D14" s="82"/>
      <c r="E14" s="82"/>
      <c r="F14" s="82"/>
      <c r="G14" s="82"/>
      <c r="H14" s="83" t="s">
        <v>60</v>
      </c>
      <c r="I14" s="84" t="s">
        <v>61</v>
      </c>
      <c r="J14" s="84" t="s">
        <v>62</v>
      </c>
      <c r="K14" s="85"/>
      <c r="L14" s="9"/>
      <c r="M14" s="9"/>
      <c r="P14" s="8" t="s">
        <v>63</v>
      </c>
      <c r="Q14" s="8" t="s">
        <v>11</v>
      </c>
      <c r="R14" s="86" t="s">
        <v>126</v>
      </c>
    </row>
    <row r="15" spans="1:18" ht="12" customHeight="1">
      <c r="A15" s="87">
        <v>1</v>
      </c>
      <c r="B15" s="21"/>
      <c r="C15" s="22"/>
      <c r="D15" s="150">
        <f>D11</f>
        <v>0</v>
      </c>
      <c r="E15" s="89"/>
      <c r="F15" s="89"/>
      <c r="G15" s="89"/>
      <c r="H15" s="64"/>
      <c r="I15" s="64"/>
      <c r="J15" s="64"/>
      <c r="K15" s="90">
        <f>(IF(R15=12, (P15*H15),0)+IF(R15&lt;12, (P15*(I15+J15)),0))</f>
        <v>0</v>
      </c>
      <c r="L15" s="29"/>
      <c r="M15" s="29"/>
      <c r="N15" s="39" t="s">
        <v>20</v>
      </c>
      <c r="O15" s="151">
        <f>D15</f>
        <v>0</v>
      </c>
      <c r="P15" s="164">
        <f>Q15/R15</f>
        <v>0</v>
      </c>
      <c r="Q15" s="92">
        <f>'YR 3'!Q15*1.03</f>
        <v>0</v>
      </c>
      <c r="R15" s="93">
        <v>9</v>
      </c>
    </row>
    <row r="16" spans="1:18" ht="12" customHeight="1">
      <c r="A16" s="87">
        <v>2</v>
      </c>
      <c r="B16" s="21"/>
      <c r="C16" s="22"/>
      <c r="D16" s="153">
        <f>'YR 1'!D16</f>
        <v>0</v>
      </c>
      <c r="E16" s="89"/>
      <c r="F16" s="89"/>
      <c r="G16" s="89"/>
      <c r="H16" s="64">
        <v>0</v>
      </c>
      <c r="I16" s="64"/>
      <c r="J16" s="64"/>
      <c r="K16" s="90">
        <f>(IF(R16=12, (P16*H16),0)+IF(R16&lt;12, (P16*(I16+J16)),0))</f>
        <v>0</v>
      </c>
      <c r="L16" s="29"/>
      <c r="M16" s="29"/>
      <c r="N16" s="39" t="s">
        <v>21</v>
      </c>
      <c r="O16" s="151">
        <f>D16</f>
        <v>0</v>
      </c>
      <c r="P16" s="164">
        <f>Q16/R16</f>
        <v>0</v>
      </c>
      <c r="Q16" s="92">
        <f>'YR 3'!Q16*1.03</f>
        <v>0</v>
      </c>
      <c r="R16" s="64">
        <v>9</v>
      </c>
    </row>
    <row r="17" spans="1:18" ht="12" customHeight="1">
      <c r="A17" s="87">
        <v>3</v>
      </c>
      <c r="B17" s="21"/>
      <c r="C17" s="22"/>
      <c r="D17" s="153">
        <f>'YR 1'!D17</f>
        <v>0</v>
      </c>
      <c r="E17" s="89"/>
      <c r="F17" s="89"/>
      <c r="G17" s="89"/>
      <c r="H17" s="64">
        <v>0</v>
      </c>
      <c r="I17" s="64"/>
      <c r="J17" s="64"/>
      <c r="K17" s="90">
        <f t="shared" ref="K17:K24" si="0">(IF(R17=12, (P17*H17),0)+IF(R17&lt;12, (P17*(I17+J17)),0))</f>
        <v>0</v>
      </c>
      <c r="L17" s="29"/>
      <c r="M17" s="29"/>
      <c r="N17" s="39" t="s">
        <v>21</v>
      </c>
      <c r="O17" s="151">
        <f t="shared" ref="O17:O24" si="1">D17</f>
        <v>0</v>
      </c>
      <c r="P17" s="164">
        <f t="shared" ref="P17:P24" si="2">Q17/R17</f>
        <v>0</v>
      </c>
      <c r="Q17" s="92">
        <f>'YR 3'!Q17*1.03</f>
        <v>0</v>
      </c>
      <c r="R17" s="64">
        <v>9</v>
      </c>
    </row>
    <row r="18" spans="1:18" ht="12" customHeight="1">
      <c r="A18" s="87">
        <v>4</v>
      </c>
      <c r="B18" s="21"/>
      <c r="C18" s="22"/>
      <c r="D18" s="153">
        <f>'YR 1'!D18</f>
        <v>0</v>
      </c>
      <c r="E18" s="89"/>
      <c r="F18" s="89"/>
      <c r="G18" s="89"/>
      <c r="H18" s="64">
        <v>0</v>
      </c>
      <c r="I18" s="64"/>
      <c r="J18" s="64"/>
      <c r="K18" s="90">
        <f t="shared" si="0"/>
        <v>0</v>
      </c>
      <c r="L18" s="29"/>
      <c r="M18" s="29"/>
      <c r="N18" s="39" t="s">
        <v>21</v>
      </c>
      <c r="O18" s="151">
        <f t="shared" si="1"/>
        <v>0</v>
      </c>
      <c r="P18" s="164">
        <f t="shared" si="2"/>
        <v>0</v>
      </c>
      <c r="Q18" s="92">
        <f>'YR 3'!Q18*1.03</f>
        <v>0</v>
      </c>
      <c r="R18" s="64">
        <v>9</v>
      </c>
    </row>
    <row r="19" spans="1:18" ht="12" customHeight="1">
      <c r="A19" s="87">
        <v>5</v>
      </c>
      <c r="B19" s="21"/>
      <c r="C19" s="22"/>
      <c r="D19" s="153">
        <f>'YR 1'!D19</f>
        <v>0</v>
      </c>
      <c r="E19" s="89"/>
      <c r="F19" s="89"/>
      <c r="G19" s="89"/>
      <c r="H19" s="64">
        <v>0</v>
      </c>
      <c r="I19" s="64"/>
      <c r="J19" s="64"/>
      <c r="K19" s="90">
        <f t="shared" si="0"/>
        <v>0</v>
      </c>
      <c r="L19" s="29"/>
      <c r="M19" s="29"/>
      <c r="N19" s="39" t="s">
        <v>21</v>
      </c>
      <c r="O19" s="151">
        <f t="shared" si="1"/>
        <v>0</v>
      </c>
      <c r="P19" s="164">
        <f t="shared" si="2"/>
        <v>0</v>
      </c>
      <c r="Q19" s="92">
        <f>'YR 3'!Q19*1.03</f>
        <v>0</v>
      </c>
      <c r="R19" s="64">
        <v>9</v>
      </c>
    </row>
    <row r="20" spans="1:18" ht="12" customHeight="1">
      <c r="A20" s="87">
        <v>6</v>
      </c>
      <c r="B20" s="21"/>
      <c r="C20" s="22"/>
      <c r="D20" s="153">
        <f>'YR 1'!D20</f>
        <v>0</v>
      </c>
      <c r="E20" s="89"/>
      <c r="F20" s="89"/>
      <c r="G20" s="89"/>
      <c r="H20" s="64">
        <v>0</v>
      </c>
      <c r="I20" s="64"/>
      <c r="J20" s="64"/>
      <c r="K20" s="90">
        <f t="shared" si="0"/>
        <v>0</v>
      </c>
      <c r="L20" s="29"/>
      <c r="M20" s="29"/>
      <c r="N20" s="39" t="s">
        <v>21</v>
      </c>
      <c r="O20" s="151">
        <f t="shared" si="1"/>
        <v>0</v>
      </c>
      <c r="P20" s="164">
        <f t="shared" si="2"/>
        <v>0</v>
      </c>
      <c r="Q20" s="92">
        <f>'YR 3'!Q20*1.03</f>
        <v>0</v>
      </c>
      <c r="R20" s="64">
        <v>9</v>
      </c>
    </row>
    <row r="21" spans="1:18" ht="12" customHeight="1">
      <c r="A21" s="87">
        <v>7</v>
      </c>
      <c r="B21" s="21"/>
      <c r="C21" s="22"/>
      <c r="D21" s="153">
        <f>'YR 1'!D21</f>
        <v>0</v>
      </c>
      <c r="E21" s="89"/>
      <c r="F21" s="89"/>
      <c r="G21" s="89"/>
      <c r="H21" s="64">
        <v>0</v>
      </c>
      <c r="I21" s="64"/>
      <c r="J21" s="64"/>
      <c r="K21" s="90">
        <f t="shared" si="0"/>
        <v>0</v>
      </c>
      <c r="L21" s="29"/>
      <c r="M21" s="29"/>
      <c r="N21" s="39" t="s">
        <v>21</v>
      </c>
      <c r="O21" s="151">
        <f t="shared" si="1"/>
        <v>0</v>
      </c>
      <c r="P21" s="164">
        <f t="shared" si="2"/>
        <v>0</v>
      </c>
      <c r="Q21" s="92">
        <f>'YR 3'!Q21*1.03</f>
        <v>0</v>
      </c>
      <c r="R21" s="64">
        <v>9</v>
      </c>
    </row>
    <row r="22" spans="1:18" ht="12" customHeight="1">
      <c r="A22" s="87">
        <v>8</v>
      </c>
      <c r="B22" s="21"/>
      <c r="C22" s="22"/>
      <c r="D22" s="153">
        <f>'YR 1'!D22</f>
        <v>0</v>
      </c>
      <c r="E22" s="89"/>
      <c r="F22" s="89"/>
      <c r="G22" s="89"/>
      <c r="H22" s="64">
        <v>0</v>
      </c>
      <c r="I22" s="64"/>
      <c r="J22" s="64"/>
      <c r="K22" s="90">
        <f t="shared" si="0"/>
        <v>0</v>
      </c>
      <c r="L22" s="29"/>
      <c r="M22" s="29"/>
      <c r="N22" s="39" t="s">
        <v>21</v>
      </c>
      <c r="O22" s="151">
        <f t="shared" si="1"/>
        <v>0</v>
      </c>
      <c r="P22" s="164">
        <f t="shared" si="2"/>
        <v>0</v>
      </c>
      <c r="Q22" s="92">
        <f>'YR 3'!Q22*1.03</f>
        <v>0</v>
      </c>
      <c r="R22" s="64">
        <v>9</v>
      </c>
    </row>
    <row r="23" spans="1:18" ht="12" customHeight="1">
      <c r="A23" s="87">
        <v>9</v>
      </c>
      <c r="B23" s="21"/>
      <c r="C23" s="22"/>
      <c r="D23" s="153">
        <f>'YR 1'!D23</f>
        <v>0</v>
      </c>
      <c r="E23" s="89"/>
      <c r="F23" s="89"/>
      <c r="G23" s="89"/>
      <c r="H23" s="64">
        <v>0</v>
      </c>
      <c r="I23" s="64"/>
      <c r="J23" s="64"/>
      <c r="K23" s="90">
        <f t="shared" si="0"/>
        <v>0</v>
      </c>
      <c r="L23" s="29"/>
      <c r="M23" s="29"/>
      <c r="N23" s="39" t="s">
        <v>21</v>
      </c>
      <c r="O23" s="151">
        <f t="shared" si="1"/>
        <v>0</v>
      </c>
      <c r="P23" s="164">
        <f t="shared" si="2"/>
        <v>0</v>
      </c>
      <c r="Q23" s="92">
        <f>'YR 3'!Q23*1.03</f>
        <v>0</v>
      </c>
      <c r="R23" s="64">
        <v>9</v>
      </c>
    </row>
    <row r="24" spans="1:18" ht="12" customHeight="1">
      <c r="A24" s="87">
        <v>10</v>
      </c>
      <c r="B24" s="21"/>
      <c r="C24" s="22"/>
      <c r="D24" s="153">
        <f>'YR 1'!D24</f>
        <v>0</v>
      </c>
      <c r="E24" s="89"/>
      <c r="F24" s="89"/>
      <c r="G24" s="89"/>
      <c r="H24" s="64">
        <v>0</v>
      </c>
      <c r="I24" s="64"/>
      <c r="J24" s="64"/>
      <c r="K24" s="90">
        <f t="shared" si="0"/>
        <v>0</v>
      </c>
      <c r="L24" s="29"/>
      <c r="M24" s="29"/>
      <c r="N24" s="39" t="s">
        <v>21</v>
      </c>
      <c r="O24" s="151">
        <f t="shared" si="1"/>
        <v>0</v>
      </c>
      <c r="P24" s="164">
        <f t="shared" si="2"/>
        <v>0</v>
      </c>
      <c r="Q24" s="92">
        <f>'YR 3'!Q24*1.03</f>
        <v>0</v>
      </c>
      <c r="R24" s="64">
        <v>9</v>
      </c>
    </row>
    <row r="25" spans="1:18" ht="12" customHeight="1">
      <c r="A25" s="87"/>
      <c r="B25" s="22"/>
      <c r="C25" s="22"/>
      <c r="D25" s="146" t="s">
        <v>52</v>
      </c>
      <c r="E25" s="100"/>
      <c r="F25" s="100"/>
      <c r="G25" s="96"/>
      <c r="H25" s="64"/>
      <c r="I25" s="165"/>
      <c r="J25" s="165"/>
      <c r="K25" s="90">
        <f>((H25)*P25)</f>
        <v>0</v>
      </c>
      <c r="L25" s="29"/>
      <c r="M25" s="29"/>
      <c r="O25" s="146" t="s">
        <v>38</v>
      </c>
      <c r="P25" s="164">
        <f t="shared" ref="P25:P32" si="3">Q25/12</f>
        <v>0</v>
      </c>
      <c r="Q25" s="92">
        <f>'YR 3'!Q25*1.03</f>
        <v>0</v>
      </c>
      <c r="R25" s="99"/>
    </row>
    <row r="26" spans="1:18" ht="12" customHeight="1">
      <c r="A26" s="87"/>
      <c r="B26" s="22"/>
      <c r="C26" s="22"/>
      <c r="D26" s="146" t="s">
        <v>52</v>
      </c>
      <c r="E26" s="89"/>
      <c r="F26" s="89"/>
      <c r="G26" s="97"/>
      <c r="H26" s="64"/>
      <c r="I26" s="165"/>
      <c r="J26" s="165"/>
      <c r="K26" s="90">
        <f>((H26)*P26)</f>
        <v>0</v>
      </c>
      <c r="L26" s="29"/>
      <c r="M26" s="29"/>
      <c r="O26" s="146" t="s">
        <v>38</v>
      </c>
      <c r="P26" s="164">
        <f>Q26/12</f>
        <v>0</v>
      </c>
      <c r="Q26" s="92">
        <f>'YR 3'!Q26*1.03</f>
        <v>0</v>
      </c>
      <c r="R26" s="99"/>
    </row>
    <row r="27" spans="1:18" ht="12" customHeight="1">
      <c r="A27" s="87"/>
      <c r="B27" s="22"/>
      <c r="C27" s="22"/>
      <c r="D27" s="146" t="s">
        <v>52</v>
      </c>
      <c r="E27" s="89"/>
      <c r="F27" s="89"/>
      <c r="G27" s="97"/>
      <c r="H27" s="64"/>
      <c r="I27" s="165"/>
      <c r="J27" s="165"/>
      <c r="K27" s="90">
        <f>((H27)*P27)</f>
        <v>0</v>
      </c>
      <c r="L27" s="29"/>
      <c r="M27" s="29"/>
      <c r="O27" s="146" t="s">
        <v>38</v>
      </c>
      <c r="P27" s="164">
        <f>Q27/12</f>
        <v>0</v>
      </c>
      <c r="Q27" s="92">
        <f>'YR 3'!Q27*1.03</f>
        <v>0</v>
      </c>
      <c r="R27" s="99"/>
    </row>
    <row r="28" spans="1:18" ht="12" customHeight="1" thickBot="1">
      <c r="A28" s="87"/>
      <c r="B28" s="22"/>
      <c r="C28" s="22"/>
      <c r="D28" s="146" t="s">
        <v>52</v>
      </c>
      <c r="E28" s="89"/>
      <c r="F28" s="89"/>
      <c r="G28" s="97"/>
      <c r="H28" s="64"/>
      <c r="I28" s="165"/>
      <c r="J28" s="165"/>
      <c r="K28" s="90">
        <f>((H28)*P28)</f>
        <v>0</v>
      </c>
      <c r="L28" s="29"/>
      <c r="M28" s="29"/>
      <c r="O28" s="146" t="s">
        <v>38</v>
      </c>
      <c r="P28" s="164">
        <f>Q28/12</f>
        <v>0</v>
      </c>
      <c r="Q28" s="92">
        <f>'YR 3'!Q28*1.03</f>
        <v>0</v>
      </c>
      <c r="R28" s="99"/>
    </row>
    <row r="29" spans="1:18" ht="12" customHeight="1" thickBot="1">
      <c r="A29" s="101">
        <v>11</v>
      </c>
      <c r="B29" s="24"/>
      <c r="C29" s="58" t="s">
        <v>66</v>
      </c>
      <c r="D29" s="102"/>
      <c r="E29" s="102"/>
      <c r="F29" s="102"/>
      <c r="G29" s="102"/>
      <c r="H29" s="64"/>
      <c r="I29" s="165"/>
      <c r="J29" s="165"/>
      <c r="K29" s="90">
        <f>P30*H29</f>
        <v>0</v>
      </c>
      <c r="L29" s="29"/>
      <c r="M29" s="29"/>
      <c r="O29" s="38" t="s">
        <v>64</v>
      </c>
      <c r="P29" s="166">
        <f t="shared" si="3"/>
        <v>0</v>
      </c>
      <c r="Q29" s="121">
        <f>'YR 1'!Q29</f>
        <v>0</v>
      </c>
      <c r="R29" s="99"/>
    </row>
    <row r="30" spans="1:18" ht="12" customHeight="1">
      <c r="A30" s="87">
        <v>12</v>
      </c>
      <c r="B30" s="66" t="s">
        <v>67</v>
      </c>
      <c r="C30" s="25"/>
      <c r="D30" s="102" t="s">
        <v>68</v>
      </c>
      <c r="E30" s="102"/>
      <c r="F30" s="102"/>
      <c r="G30" s="102"/>
      <c r="H30" s="168">
        <f>SUM(H15:H29)</f>
        <v>0</v>
      </c>
      <c r="I30" s="168">
        <f>SUM(I15:I29)</f>
        <v>0</v>
      </c>
      <c r="J30" s="168">
        <f>SUM(J15:J29)</f>
        <v>0</v>
      </c>
      <c r="K30" s="106">
        <f>SUM(K15:K29)</f>
        <v>0</v>
      </c>
      <c r="L30" s="34"/>
      <c r="M30" s="34"/>
      <c r="O30" s="38" t="s">
        <v>5</v>
      </c>
      <c r="P30" s="166">
        <f t="shared" si="3"/>
        <v>0</v>
      </c>
      <c r="Q30" s="121">
        <f>'YR 1'!Q30</f>
        <v>0</v>
      </c>
      <c r="R30" s="99"/>
    </row>
    <row r="31" spans="1:18" ht="12" customHeight="1" thickBot="1">
      <c r="A31" s="101" t="s">
        <v>69</v>
      </c>
      <c r="B31" s="58" t="s">
        <v>70</v>
      </c>
      <c r="C31" s="58"/>
      <c r="D31" s="102"/>
      <c r="E31" s="102"/>
      <c r="F31" s="102"/>
      <c r="G31" s="102"/>
      <c r="H31" s="104"/>
      <c r="I31" s="104"/>
      <c r="J31" s="104"/>
      <c r="K31" s="104"/>
      <c r="L31" s="34"/>
      <c r="M31" s="34"/>
      <c r="O31" s="38" t="s">
        <v>6</v>
      </c>
      <c r="P31" s="166">
        <f t="shared" si="3"/>
        <v>0</v>
      </c>
      <c r="Q31" s="121">
        <f>'YR 1'!Q31</f>
        <v>0</v>
      </c>
      <c r="R31" s="99"/>
    </row>
    <row r="32" spans="1:18" ht="12" customHeight="1" thickBot="1">
      <c r="A32" s="101" t="s">
        <v>8</v>
      </c>
      <c r="B32" s="26"/>
      <c r="C32" s="58" t="s">
        <v>156</v>
      </c>
      <c r="D32" s="105"/>
      <c r="E32" s="102"/>
      <c r="F32" s="102"/>
      <c r="G32" s="102"/>
      <c r="H32" s="64"/>
      <c r="I32" s="98"/>
      <c r="J32" s="98"/>
      <c r="K32" s="169"/>
      <c r="L32" s="29"/>
      <c r="M32" s="29"/>
      <c r="O32" s="38" t="s">
        <v>18</v>
      </c>
      <c r="P32" s="166">
        <f t="shared" si="3"/>
        <v>0</v>
      </c>
      <c r="Q32" s="121">
        <f>'YR 1'!Q32</f>
        <v>0</v>
      </c>
      <c r="R32" s="99"/>
    </row>
    <row r="33" spans="1:18" ht="12" customHeight="1" thickBot="1">
      <c r="A33" s="101" t="s">
        <v>74</v>
      </c>
      <c r="B33" s="27"/>
      <c r="C33" s="58" t="s">
        <v>75</v>
      </c>
      <c r="D33" s="102"/>
      <c r="E33" s="102"/>
      <c r="F33" s="61"/>
      <c r="G33" s="61"/>
      <c r="H33" s="64"/>
      <c r="I33" s="98"/>
      <c r="J33" s="98"/>
      <c r="K33" s="169">
        <f>(P31*H33)*B33</f>
        <v>0</v>
      </c>
      <c r="L33" s="29"/>
      <c r="M33" s="29"/>
    </row>
    <row r="34" spans="1:18" ht="12" customHeight="1" thickBot="1">
      <c r="A34" s="101" t="s">
        <v>76</v>
      </c>
      <c r="B34" s="27"/>
      <c r="C34" s="58" t="s">
        <v>77</v>
      </c>
      <c r="D34" s="102"/>
      <c r="E34" s="102"/>
      <c r="F34" s="167">
        <f>Q29/12</f>
        <v>0</v>
      </c>
      <c r="G34" s="28" t="s">
        <v>12</v>
      </c>
      <c r="H34" s="64"/>
      <c r="I34" s="64"/>
      <c r="J34" s="64"/>
      <c r="K34" s="169">
        <f>B34*F34*H34</f>
        <v>0</v>
      </c>
      <c r="L34" s="29"/>
      <c r="M34" s="29"/>
    </row>
    <row r="35" spans="1:18" ht="12" customHeight="1" thickBot="1">
      <c r="A35" s="101" t="s">
        <v>78</v>
      </c>
      <c r="B35" s="26"/>
      <c r="C35" s="58" t="s">
        <v>79</v>
      </c>
      <c r="D35" s="102"/>
      <c r="E35" s="102"/>
      <c r="F35" s="70"/>
      <c r="G35" s="102"/>
      <c r="H35" s="64"/>
      <c r="I35" s="107" t="s">
        <v>39</v>
      </c>
      <c r="J35" s="107">
        <v>0</v>
      </c>
      <c r="K35" s="169">
        <f>B35*(Rates!B22*Rates!B23)*'YR 1'!H35</f>
        <v>0</v>
      </c>
      <c r="L35" s="29"/>
      <c r="M35" s="29"/>
      <c r="O35" s="29"/>
      <c r="P35" s="30" t="s">
        <v>73</v>
      </c>
      <c r="Q35" s="9"/>
    </row>
    <row r="36" spans="1:18" ht="12" customHeight="1" thickBot="1">
      <c r="A36" s="101" t="s">
        <v>80</v>
      </c>
      <c r="B36" s="26"/>
      <c r="C36" s="58" t="s">
        <v>81</v>
      </c>
      <c r="D36" s="102"/>
      <c r="E36" s="102"/>
      <c r="F36" s="102"/>
      <c r="G36" s="102"/>
      <c r="H36" s="64"/>
      <c r="I36" s="107" t="s">
        <v>19</v>
      </c>
      <c r="J36" s="107"/>
      <c r="K36" s="169">
        <f>Q32/12*B36*H36</f>
        <v>0</v>
      </c>
      <c r="L36" s="29"/>
      <c r="M36" s="29"/>
      <c r="N36" s="39" t="s">
        <v>20</v>
      </c>
      <c r="O36" s="239">
        <f>D11</f>
        <v>0</v>
      </c>
      <c r="P36" s="159">
        <f>IF(R15&gt;9, (H15*Rates!B13+P15*H15*Rates!B4), ((I15*P15)*Rates!B4)+(I15*Rates!B12)+((J15*P15)*Rates!B4))</f>
        <v>0</v>
      </c>
      <c r="Q36" s="29"/>
      <c r="R36" s="108"/>
    </row>
    <row r="37" spans="1:18" ht="12" customHeight="1" thickBot="1">
      <c r="A37" s="101" t="s">
        <v>65</v>
      </c>
      <c r="B37" s="31"/>
      <c r="C37" s="58" t="s">
        <v>82</v>
      </c>
      <c r="D37" s="102"/>
      <c r="E37" s="102"/>
      <c r="F37" s="102"/>
      <c r="G37" s="102"/>
      <c r="H37" s="109"/>
      <c r="I37" s="110"/>
      <c r="J37" s="58"/>
      <c r="K37" s="90">
        <f>(P30*H37)*B37</f>
        <v>0</v>
      </c>
      <c r="L37" s="29"/>
      <c r="M37" s="29"/>
      <c r="N37" s="39" t="s">
        <v>21</v>
      </c>
      <c r="O37" s="239">
        <f>D16</f>
        <v>0</v>
      </c>
      <c r="P37" s="159">
        <f>IF(R16&gt;9, (H16*Rates!B13+P16*H16*Rates!B4), ((I16*P16)*Rates!B4)+(I16*Rates!B12)+((J16*P16)*Rates!B4))</f>
        <v>0</v>
      </c>
      <c r="Q37" s="29"/>
      <c r="R37" s="108"/>
    </row>
    <row r="38" spans="1:18" ht="12" customHeight="1" thickBot="1">
      <c r="A38" s="101"/>
      <c r="B38" s="58" t="s">
        <v>83</v>
      </c>
      <c r="C38" s="58"/>
      <c r="D38" s="102"/>
      <c r="E38" s="102"/>
      <c r="F38" s="102"/>
      <c r="G38" s="102"/>
      <c r="H38" s="111"/>
      <c r="I38" s="110"/>
      <c r="J38" s="58"/>
      <c r="K38" s="158">
        <f>SUM(K30:K37)</f>
        <v>0</v>
      </c>
      <c r="L38" s="34"/>
      <c r="M38" s="34"/>
      <c r="N38" s="39" t="s">
        <v>21</v>
      </c>
      <c r="O38" s="239">
        <f t="shared" ref="O38:O45" si="4">D17</f>
        <v>0</v>
      </c>
      <c r="P38" s="159">
        <f>IF(R17&gt;9, (H17*Rates!B13+P17*H17*Rates!B4), ((I17*P17)*Rates!B4)+(I17*Rates!B12)+((J17*P17)*Rates!B4))</f>
        <v>0</v>
      </c>
      <c r="Q38" s="29"/>
      <c r="R38" s="108"/>
    </row>
    <row r="39" spans="1:18" ht="12" customHeight="1" thickBot="1">
      <c r="A39" s="101" t="s">
        <v>84</v>
      </c>
      <c r="B39" s="58" t="s">
        <v>85</v>
      </c>
      <c r="C39" s="58"/>
      <c r="D39" s="59"/>
      <c r="E39" s="59"/>
      <c r="F39" s="32"/>
      <c r="G39" s="32"/>
      <c r="H39" s="58"/>
      <c r="I39" s="110"/>
      <c r="J39" s="58"/>
      <c r="K39" s="159">
        <f>P55</f>
        <v>0</v>
      </c>
      <c r="L39" s="29"/>
      <c r="M39" s="29"/>
      <c r="N39" s="39" t="s">
        <v>21</v>
      </c>
      <c r="O39" s="239">
        <f t="shared" si="4"/>
        <v>0</v>
      </c>
      <c r="P39" s="159">
        <f>IF(R18&gt;9, (H18*Rates!B13+P18*H18*Rates!B4), ((I18*P18)*Rates!B4)+(I18*Rates!B12)+((J18*P18)*Rates!B4))</f>
        <v>0</v>
      </c>
      <c r="Q39" s="29"/>
      <c r="R39" s="108"/>
    </row>
    <row r="40" spans="1:18" ht="12" customHeight="1" thickBot="1">
      <c r="A40" s="112"/>
      <c r="B40" s="113" t="s">
        <v>86</v>
      </c>
      <c r="C40" s="114"/>
      <c r="D40" s="115"/>
      <c r="E40" s="115"/>
      <c r="F40" s="115"/>
      <c r="G40" s="115"/>
      <c r="H40" s="114"/>
      <c r="I40" s="114"/>
      <c r="J40" s="114"/>
      <c r="K40" s="158">
        <f>SUM(K38:K39)</f>
        <v>0</v>
      </c>
      <c r="L40" s="34"/>
      <c r="M40" s="34"/>
      <c r="N40" s="39" t="s">
        <v>21</v>
      </c>
      <c r="O40" s="239">
        <f t="shared" si="4"/>
        <v>0</v>
      </c>
      <c r="P40" s="159">
        <f>IF(R19&gt;9, (H19*Rates!B13+P19*H19*Rates!B4), ((I19*P19)*Rates!B4)+(I19*Rates!B12)+((J19*P19)*Rates!B4))</f>
        <v>0</v>
      </c>
      <c r="Q40" s="29"/>
      <c r="R40" s="108"/>
    </row>
    <row r="41" spans="1:18" ht="12" customHeight="1" thickBot="1">
      <c r="A41" s="56" t="s">
        <v>87</v>
      </c>
      <c r="B41" s="39" t="s">
        <v>88</v>
      </c>
      <c r="D41" s="66"/>
      <c r="E41" s="66"/>
      <c r="F41" s="66"/>
      <c r="G41" s="66"/>
      <c r="I41" s="116"/>
      <c r="J41" s="39"/>
      <c r="K41" s="104"/>
      <c r="L41" s="34"/>
      <c r="M41" s="34"/>
      <c r="N41" s="39" t="s">
        <v>21</v>
      </c>
      <c r="O41" s="239">
        <f t="shared" si="4"/>
        <v>0</v>
      </c>
      <c r="P41" s="159">
        <f>IF(R20&gt;9, (H20*Rates!B13+P20*H20*Rates!B4), ((I20*P20)*Rates!B4)+(I20*Rates!B12)+((J20*P20)*Rates!B4))</f>
        <v>0</v>
      </c>
      <c r="Q41" s="29"/>
      <c r="R41" s="108"/>
    </row>
    <row r="42" spans="1:18" ht="12" customHeight="1" thickBot="1">
      <c r="A42" s="33"/>
      <c r="B42" s="16"/>
      <c r="C42" s="16"/>
      <c r="D42" s="18" t="s">
        <v>3</v>
      </c>
      <c r="E42" s="18"/>
      <c r="F42" s="18"/>
      <c r="G42" s="18" t="s">
        <v>4</v>
      </c>
      <c r="H42" s="16"/>
      <c r="I42" s="19"/>
      <c r="J42" s="16"/>
      <c r="K42" s="104"/>
      <c r="L42" s="34"/>
      <c r="M42" s="34"/>
      <c r="N42" s="39" t="s">
        <v>21</v>
      </c>
      <c r="O42" s="239">
        <f t="shared" si="4"/>
        <v>0</v>
      </c>
      <c r="P42" s="159">
        <f>IF(R21&gt;9, (H21*Rates!B13+P21*H21*Rates!B4), ((I21*P21)*Rates!B4)+(I21*Rates!B12)+((J21*P21)*Rates!B4))</f>
        <v>0</v>
      </c>
      <c r="Q42" s="29"/>
      <c r="R42" s="108"/>
    </row>
    <row r="43" spans="1:18" ht="12" customHeight="1" thickBot="1">
      <c r="A43" s="33"/>
      <c r="B43" s="16"/>
      <c r="C43" s="16"/>
      <c r="D43" s="93"/>
      <c r="E43" s="18"/>
      <c r="F43" s="39"/>
      <c r="G43" s="92"/>
      <c r="H43" s="117" t="s">
        <v>2</v>
      </c>
      <c r="I43" s="19"/>
      <c r="J43" s="16"/>
      <c r="K43" s="104"/>
      <c r="L43" s="34"/>
      <c r="M43" s="34"/>
      <c r="N43" s="39" t="s">
        <v>21</v>
      </c>
      <c r="O43" s="239">
        <f t="shared" si="4"/>
        <v>0</v>
      </c>
      <c r="P43" s="159">
        <f>IF(R22&gt;9, (H22*Rates!B13+P22*H22*Rates!B4), ((I22*P22)*Rates!B4)+(I22*Rates!B12)+((J22*P22)*Rates!B4))</f>
        <v>0</v>
      </c>
      <c r="Q43" s="29"/>
      <c r="R43" s="108"/>
    </row>
    <row r="44" spans="1:18" ht="12" customHeight="1" thickBot="1">
      <c r="A44" s="33"/>
      <c r="B44" s="16"/>
      <c r="C44" s="16"/>
      <c r="D44" s="64"/>
      <c r="E44" s="31"/>
      <c r="F44" s="31"/>
      <c r="G44" s="121"/>
      <c r="H44" s="18"/>
      <c r="I44" s="18"/>
      <c r="J44" s="18"/>
      <c r="K44" s="104"/>
      <c r="L44" s="34"/>
      <c r="M44" s="34"/>
      <c r="N44" s="39" t="s">
        <v>21</v>
      </c>
      <c r="O44" s="239">
        <f t="shared" si="4"/>
        <v>0</v>
      </c>
      <c r="P44" s="159">
        <f>IF(R23&gt;9, (H23*Rates!B13+P23*H23*Rates!B4), ((I23*P23)*Rates!B4)+(I23*Rates!B12)+((J23*P23)*Rates!B4))</f>
        <v>0</v>
      </c>
      <c r="Q44" s="29"/>
      <c r="R44" s="108"/>
    </row>
    <row r="45" spans="1:18" ht="12" customHeight="1" thickBot="1">
      <c r="A45" s="33"/>
      <c r="B45" s="16"/>
      <c r="C45" s="16"/>
      <c r="D45" s="64"/>
      <c r="E45" s="31"/>
      <c r="F45" s="31"/>
      <c r="G45" s="121"/>
      <c r="H45" s="18"/>
      <c r="I45" s="18"/>
      <c r="J45" s="18"/>
      <c r="K45" s="104"/>
      <c r="L45" s="34"/>
      <c r="M45" s="34"/>
      <c r="N45" s="39" t="s">
        <v>21</v>
      </c>
      <c r="O45" s="239">
        <f t="shared" si="4"/>
        <v>0</v>
      </c>
      <c r="P45" s="159">
        <f>IF(R24&gt;9, (H24*Rates!B13+P24*H24*Rates!B4), ((I24*P24)*Rates!B4)+(I24*Rates!B12)+((J24*P24)*Rates!B4))</f>
        <v>0</v>
      </c>
      <c r="Q45" s="29"/>
    </row>
    <row r="46" spans="1:18" ht="12" customHeight="1" thickBot="1">
      <c r="A46" s="33"/>
      <c r="B46" s="16"/>
      <c r="C46" s="16"/>
      <c r="D46" s="64"/>
      <c r="E46" s="18"/>
      <c r="F46" s="18"/>
      <c r="G46" s="121"/>
      <c r="H46" s="18"/>
      <c r="I46" s="18"/>
      <c r="J46" s="18"/>
      <c r="K46" s="104"/>
      <c r="L46" s="34"/>
      <c r="M46" s="34"/>
      <c r="O46" s="38" t="str">
        <f>O25</f>
        <v>PostDocs W/Benefit</v>
      </c>
      <c r="P46" s="159">
        <f>(P25*H25)*Rates!B4+(H25*Rates!B13)</f>
        <v>0</v>
      </c>
      <c r="Q46" s="29"/>
    </row>
    <row r="47" spans="1:18" ht="12" customHeight="1" thickBot="1">
      <c r="A47" s="118"/>
      <c r="B47" s="119" t="s">
        <v>89</v>
      </c>
      <c r="C47" s="81"/>
      <c r="D47" s="120"/>
      <c r="E47" s="120"/>
      <c r="F47" s="120"/>
      <c r="G47" s="35"/>
      <c r="H47" s="120"/>
      <c r="I47" s="120"/>
      <c r="J47" s="120"/>
      <c r="K47" s="170">
        <f>G43+G44+G45+G46</f>
        <v>0</v>
      </c>
      <c r="L47" s="29"/>
      <c r="M47" s="29"/>
      <c r="O47" s="38" t="str">
        <f>O26</f>
        <v>PostDocs W/Benefit</v>
      </c>
      <c r="P47" s="159">
        <f>(P26*H26)*Rates!B4+(H26*Rates!B13)</f>
        <v>0</v>
      </c>
      <c r="Q47" s="34">
        <f>SUM(Q36:Q46)</f>
        <v>0</v>
      </c>
    </row>
    <row r="48" spans="1:18" ht="12" customHeight="1" thickBot="1">
      <c r="A48" s="112" t="s">
        <v>90</v>
      </c>
      <c r="B48" s="114" t="s">
        <v>91</v>
      </c>
      <c r="C48" s="114"/>
      <c r="D48" s="105"/>
      <c r="E48" s="105"/>
      <c r="F48" s="105" t="s">
        <v>92</v>
      </c>
      <c r="G48" s="115"/>
      <c r="H48" s="115"/>
      <c r="I48" s="81"/>
      <c r="J48" s="114"/>
      <c r="K48" s="121"/>
      <c r="L48" s="29"/>
      <c r="M48" s="29"/>
      <c r="O48" s="38" t="str">
        <f>O27</f>
        <v>PostDocs W/Benefit</v>
      </c>
      <c r="P48" s="159">
        <f>(P27*H27)*Rates!B4+(H27*Rates!B13)</f>
        <v>0</v>
      </c>
    </row>
    <row r="49" spans="1:16" ht="12" customHeight="1" thickBot="1">
      <c r="D49" s="70"/>
      <c r="E49" s="70"/>
      <c r="F49" s="82" t="s">
        <v>93</v>
      </c>
      <c r="G49" s="82"/>
      <c r="H49" s="120"/>
      <c r="I49" s="120"/>
      <c r="J49" s="120"/>
      <c r="K49" s="121"/>
      <c r="L49" s="29"/>
      <c r="M49" s="29"/>
      <c r="O49" s="38" t="str">
        <f>O28</f>
        <v>PostDocs W/Benefit</v>
      </c>
      <c r="P49" s="159">
        <f>(P28*H28)*Rates!B4+(H28*Rates!B13)</f>
        <v>0</v>
      </c>
    </row>
    <row r="50" spans="1:16" ht="12" customHeight="1" thickBot="1">
      <c r="A50" s="33"/>
      <c r="B50" s="16"/>
      <c r="C50" s="16"/>
      <c r="D50" s="31"/>
      <c r="E50" s="31"/>
      <c r="F50" s="31"/>
      <c r="G50" s="31"/>
      <c r="H50" s="18"/>
      <c r="I50" s="18"/>
      <c r="J50" s="18"/>
      <c r="K50" s="171"/>
      <c r="L50" s="34"/>
      <c r="M50" s="34"/>
      <c r="O50" s="38" t="s">
        <v>7</v>
      </c>
      <c r="P50" s="159">
        <f>(K34*Rates!B5)</f>
        <v>0</v>
      </c>
    </row>
    <row r="51" spans="1:16" ht="12" customHeight="1" thickBot="1">
      <c r="A51" s="118"/>
      <c r="B51" s="119" t="s">
        <v>94</v>
      </c>
      <c r="C51" s="81"/>
      <c r="D51" s="82"/>
      <c r="E51" s="82"/>
      <c r="F51" s="81"/>
      <c r="G51" s="82"/>
      <c r="H51" s="81"/>
      <c r="I51" s="120"/>
      <c r="J51" s="120"/>
      <c r="K51" s="172">
        <f>SUM(K48:K49)</f>
        <v>0</v>
      </c>
      <c r="L51" s="34"/>
      <c r="M51" s="34"/>
      <c r="O51" s="38" t="s">
        <v>151</v>
      </c>
      <c r="P51" s="159">
        <f>(K35*Rates!B7)</f>
        <v>0</v>
      </c>
    </row>
    <row r="52" spans="1:16" ht="12" customHeight="1" thickBot="1">
      <c r="A52" s="56" t="s">
        <v>95</v>
      </c>
      <c r="B52" s="39" t="s">
        <v>96</v>
      </c>
      <c r="D52" s="66"/>
      <c r="E52" s="66"/>
      <c r="F52" s="66"/>
      <c r="G52" s="66"/>
      <c r="H52" s="66"/>
      <c r="I52" s="66"/>
      <c r="J52" s="66"/>
      <c r="K52" s="171"/>
      <c r="L52" s="34"/>
      <c r="M52" s="34"/>
      <c r="O52" s="38" t="s">
        <v>5</v>
      </c>
      <c r="P52" s="159">
        <f>K37*Rates!B4</f>
        <v>0</v>
      </c>
    </row>
    <row r="53" spans="1:16" ht="12" customHeight="1" thickBot="1">
      <c r="B53" s="123">
        <v>1</v>
      </c>
      <c r="C53" s="39" t="s">
        <v>97</v>
      </c>
      <c r="D53" s="66"/>
      <c r="E53" s="66"/>
      <c r="F53" s="124"/>
      <c r="G53" s="66"/>
      <c r="I53" s="116"/>
      <c r="J53" s="39"/>
      <c r="K53" s="121"/>
      <c r="L53" s="29"/>
      <c r="M53" s="29"/>
      <c r="O53" s="39" t="s">
        <v>6</v>
      </c>
      <c r="P53" s="159">
        <f>(K33*Rates!B4)+(H33*Rates!B13)*B33</f>
        <v>0</v>
      </c>
    </row>
    <row r="54" spans="1:16" ht="12" customHeight="1" thickBot="1">
      <c r="B54" s="123">
        <v>2</v>
      </c>
      <c r="C54" s="39" t="s">
        <v>98</v>
      </c>
      <c r="D54" s="66"/>
      <c r="E54" s="66"/>
      <c r="F54" s="124"/>
      <c r="G54" s="66"/>
      <c r="I54" s="116"/>
      <c r="J54" s="39"/>
      <c r="K54" s="121"/>
      <c r="L54" s="29"/>
      <c r="M54" s="29"/>
      <c r="O54" s="38" t="s">
        <v>18</v>
      </c>
      <c r="P54" s="159">
        <f>(K36*Rates!B4)+(H36*Rates!B13)</f>
        <v>0</v>
      </c>
    </row>
    <row r="55" spans="1:16" ht="12" customHeight="1">
      <c r="B55" s="123">
        <v>3</v>
      </c>
      <c r="C55" s="39" t="s">
        <v>99</v>
      </c>
      <c r="D55" s="70"/>
      <c r="E55" s="70"/>
      <c r="F55" s="124"/>
      <c r="G55" s="70"/>
      <c r="I55" s="116"/>
      <c r="J55" s="39"/>
      <c r="K55" s="121"/>
      <c r="L55" s="29"/>
      <c r="M55" s="29"/>
      <c r="O55" s="36" t="s">
        <v>13</v>
      </c>
      <c r="P55" s="34">
        <f>SUM(P36:P54)</f>
        <v>0</v>
      </c>
    </row>
    <row r="56" spans="1:16" ht="12" customHeight="1" thickBot="1">
      <c r="B56" s="123">
        <v>4</v>
      </c>
      <c r="C56" s="39" t="s">
        <v>100</v>
      </c>
      <c r="D56" s="70"/>
      <c r="E56" s="70"/>
      <c r="F56" s="124"/>
      <c r="G56" s="70"/>
      <c r="I56" s="116"/>
      <c r="J56" s="39"/>
      <c r="K56" s="121"/>
      <c r="L56" s="29"/>
      <c r="M56" s="29"/>
    </row>
    <row r="57" spans="1:16" ht="12" customHeight="1" thickBot="1">
      <c r="A57" s="112"/>
      <c r="B57" s="113" t="s">
        <v>101</v>
      </c>
      <c r="C57" s="114"/>
      <c r="D57" s="105"/>
      <c r="E57" s="245">
        <v>0</v>
      </c>
      <c r="F57" s="105" t="s">
        <v>102</v>
      </c>
      <c r="G57" s="105" t="s">
        <v>103</v>
      </c>
      <c r="H57" s="114"/>
      <c r="I57" s="125"/>
      <c r="J57" s="114"/>
      <c r="K57" s="172">
        <f>SUM(K53:K56)</f>
        <v>0</v>
      </c>
      <c r="L57" s="34"/>
      <c r="M57" s="34"/>
    </row>
    <row r="58" spans="1:16" ht="12" customHeight="1">
      <c r="A58" s="112" t="s">
        <v>104</v>
      </c>
      <c r="B58" s="114" t="s">
        <v>105</v>
      </c>
      <c r="C58" s="114"/>
      <c r="D58" s="105"/>
      <c r="E58" s="82"/>
      <c r="F58" s="105"/>
      <c r="G58" s="105"/>
      <c r="H58" s="114"/>
      <c r="I58" s="125"/>
      <c r="J58" s="114"/>
      <c r="K58" s="171"/>
      <c r="L58" s="34"/>
      <c r="M58" s="34"/>
    </row>
    <row r="59" spans="1:16" ht="12" customHeight="1">
      <c r="A59" s="112"/>
      <c r="B59" s="126">
        <v>1</v>
      </c>
      <c r="C59" s="114" t="s">
        <v>17</v>
      </c>
      <c r="D59" s="105"/>
      <c r="E59" s="105"/>
      <c r="F59" s="105"/>
      <c r="G59" s="105"/>
      <c r="H59" s="114"/>
      <c r="I59" s="125"/>
      <c r="J59" s="114"/>
      <c r="K59" s="121"/>
      <c r="L59" s="29"/>
      <c r="M59" s="29"/>
    </row>
    <row r="60" spans="1:16" ht="12" customHeight="1">
      <c r="A60" s="112"/>
      <c r="B60" s="126">
        <v>2</v>
      </c>
      <c r="C60" s="114" t="s">
        <v>106</v>
      </c>
      <c r="D60" s="105"/>
      <c r="E60" s="105"/>
      <c r="F60" s="105"/>
      <c r="G60" s="105"/>
      <c r="H60" s="114"/>
      <c r="I60" s="125"/>
      <c r="J60" s="114"/>
      <c r="K60" s="121"/>
      <c r="L60" s="29"/>
      <c r="M60" s="29"/>
    </row>
    <row r="61" spans="1:16" ht="12" customHeight="1">
      <c r="A61" s="112"/>
      <c r="B61" s="126">
        <v>3</v>
      </c>
      <c r="C61" s="114" t="s">
        <v>107</v>
      </c>
      <c r="D61" s="105"/>
      <c r="E61" s="105"/>
      <c r="F61" s="105"/>
      <c r="G61" s="105"/>
      <c r="H61" s="114"/>
      <c r="I61" s="125"/>
      <c r="J61" s="114"/>
      <c r="K61" s="121"/>
      <c r="L61" s="29"/>
      <c r="M61" s="29"/>
      <c r="O61" s="127" t="s">
        <v>159</v>
      </c>
      <c r="P61" s="128"/>
    </row>
    <row r="62" spans="1:16" ht="12" customHeight="1">
      <c r="A62" s="112"/>
      <c r="B62" s="126">
        <v>4</v>
      </c>
      <c r="C62" s="114" t="s">
        <v>171</v>
      </c>
      <c r="D62" s="105"/>
      <c r="E62" s="105"/>
      <c r="F62" s="105"/>
      <c r="G62" s="105"/>
      <c r="H62" s="114"/>
      <c r="I62" s="125"/>
      <c r="J62" s="114"/>
      <c r="K62" s="121"/>
      <c r="L62" s="29"/>
      <c r="M62" s="29"/>
      <c r="O62" s="129" t="s">
        <v>164</v>
      </c>
      <c r="P62" s="130"/>
    </row>
    <row r="63" spans="1:16" ht="12" customHeight="1">
      <c r="A63" s="112"/>
      <c r="B63" s="126">
        <v>5</v>
      </c>
      <c r="C63" s="114" t="s">
        <v>133</v>
      </c>
      <c r="D63" s="105"/>
      <c r="E63" s="105"/>
      <c r="F63" s="105"/>
      <c r="G63" s="105"/>
      <c r="H63" s="114"/>
      <c r="I63" s="125"/>
      <c r="J63" s="114"/>
      <c r="K63" s="121"/>
      <c r="L63" s="29"/>
      <c r="M63" s="29"/>
      <c r="O63" s="129" t="s">
        <v>157</v>
      </c>
      <c r="P63" s="130"/>
    </row>
    <row r="64" spans="1:16" ht="12" customHeight="1" thickBot="1">
      <c r="A64" s="112"/>
      <c r="B64" s="126"/>
      <c r="C64" s="114" t="s">
        <v>134</v>
      </c>
      <c r="D64" s="105"/>
      <c r="E64" s="105"/>
      <c r="F64" s="105"/>
      <c r="G64" s="105"/>
      <c r="H64" s="114"/>
      <c r="I64" s="125"/>
      <c r="J64" s="114"/>
      <c r="K64" s="121"/>
      <c r="L64" s="29"/>
      <c r="M64" s="29"/>
      <c r="O64" s="129" t="s">
        <v>160</v>
      </c>
      <c r="P64" s="130">
        <f>SUM(P62:P63)</f>
        <v>0</v>
      </c>
    </row>
    <row r="65" spans="1:16" ht="12" customHeight="1" thickBot="1">
      <c r="A65" s="112"/>
      <c r="B65" s="126"/>
      <c r="C65" s="114" t="s">
        <v>136</v>
      </c>
      <c r="D65" s="105"/>
      <c r="E65" s="105"/>
      <c r="F65" s="105"/>
      <c r="G65" s="105"/>
      <c r="H65" s="114"/>
      <c r="I65" s="125"/>
      <c r="J65" s="114"/>
      <c r="K65" s="172">
        <f>K63+K64</f>
        <v>0</v>
      </c>
      <c r="L65" s="29"/>
      <c r="M65" s="29"/>
    </row>
    <row r="66" spans="1:16" ht="12" customHeight="1" thickBot="1">
      <c r="A66" s="112"/>
      <c r="B66" s="126">
        <v>6</v>
      </c>
      <c r="C66" s="114" t="s">
        <v>188</v>
      </c>
      <c r="D66" s="105"/>
      <c r="E66" s="105"/>
      <c r="F66" s="105"/>
      <c r="G66" s="105"/>
      <c r="H66" s="114"/>
      <c r="I66" s="125"/>
      <c r="J66" s="114"/>
      <c r="K66" s="121"/>
      <c r="L66" s="29"/>
      <c r="M66" s="29"/>
    </row>
    <row r="67" spans="1:16" ht="12" customHeight="1" thickBot="1">
      <c r="A67" s="112"/>
      <c r="B67" s="126">
        <v>7</v>
      </c>
      <c r="C67" s="114" t="s">
        <v>125</v>
      </c>
      <c r="D67" s="105"/>
      <c r="E67" s="100"/>
      <c r="F67" s="37" t="s">
        <v>180</v>
      </c>
      <c r="G67" s="100"/>
      <c r="H67" s="131"/>
      <c r="I67" s="132"/>
      <c r="J67" s="131"/>
      <c r="K67" s="173">
        <f>IF(H34&gt;0,Rates!C18*B34,0)+IF(I34&gt;0,Rates!B18*'YR 1'!B34,0)+IF('YR 1'!J34&gt;0,Rates!D18*'YR 1'!B34,0)</f>
        <v>0</v>
      </c>
      <c r="L67" s="29"/>
      <c r="M67" s="29"/>
      <c r="N67" s="133"/>
      <c r="P67" s="40"/>
    </row>
    <row r="68" spans="1:16" ht="12" customHeight="1" thickBot="1">
      <c r="A68" s="112"/>
      <c r="B68" s="114"/>
      <c r="C68" s="114" t="s">
        <v>108</v>
      </c>
      <c r="D68" s="105"/>
      <c r="E68" s="105"/>
      <c r="F68" s="105"/>
      <c r="G68" s="105"/>
      <c r="H68" s="114"/>
      <c r="I68" s="125"/>
      <c r="J68" s="114"/>
      <c r="K68" s="172">
        <f>SUM(K59+K60+K61+K62+K63+K64+K66+K67)</f>
        <v>0</v>
      </c>
      <c r="L68" s="34"/>
      <c r="M68" s="34"/>
      <c r="P68" s="41"/>
    </row>
    <row r="69" spans="1:16" ht="12" customHeight="1" thickBot="1">
      <c r="A69" s="112" t="s">
        <v>109</v>
      </c>
      <c r="B69" s="113" t="s">
        <v>110</v>
      </c>
      <c r="C69" s="114"/>
      <c r="D69" s="115"/>
      <c r="E69" s="115"/>
      <c r="F69" s="115"/>
      <c r="G69" s="115"/>
      <c r="H69" s="114"/>
      <c r="I69" s="125"/>
      <c r="J69" s="114"/>
      <c r="K69" s="172">
        <f>SUM(K68+K57+K51+K47+K40)</f>
        <v>0</v>
      </c>
      <c r="L69" s="34"/>
      <c r="M69" s="34"/>
    </row>
    <row r="70" spans="1:16" ht="12" customHeight="1" thickBot="1">
      <c r="A70" s="56" t="s">
        <v>111</v>
      </c>
      <c r="B70" s="39" t="s">
        <v>112</v>
      </c>
      <c r="D70" s="66"/>
      <c r="E70" s="66"/>
      <c r="F70" s="18"/>
      <c r="G70" s="134"/>
      <c r="H70" s="135"/>
      <c r="I70" s="16"/>
      <c r="J70" s="16"/>
      <c r="K70" s="171"/>
      <c r="L70" s="34"/>
      <c r="M70" s="34" t="s">
        <v>132</v>
      </c>
    </row>
    <row r="71" spans="1:16" ht="12" customHeight="1" thickBot="1">
      <c r="A71" s="33"/>
      <c r="B71" s="16"/>
      <c r="C71" s="16"/>
      <c r="D71" s="161">
        <f>Rates!B28</f>
        <v>0.49</v>
      </c>
      <c r="E71" s="18"/>
      <c r="F71" s="162">
        <f>IF(M71=1,K69-K47-K67, K69-K47-K57-K67-K64)</f>
        <v>0</v>
      </c>
      <c r="G71" s="30"/>
      <c r="H71" s="138"/>
      <c r="I71" s="16"/>
      <c r="J71" s="16"/>
      <c r="K71" s="173">
        <f>F71*Rates!B28</f>
        <v>0</v>
      </c>
      <c r="L71" s="29"/>
      <c r="M71" s="163">
        <f>'YR 1'!M71</f>
        <v>0</v>
      </c>
      <c r="P71" s="40"/>
    </row>
    <row r="72" spans="1:16" ht="12" customHeight="1" thickBot="1">
      <c r="B72" s="139" t="s">
        <v>113</v>
      </c>
      <c r="D72" s="66"/>
      <c r="E72" s="66"/>
      <c r="F72" s="70"/>
      <c r="G72" s="140"/>
      <c r="H72" s="34"/>
      <c r="J72" s="39"/>
      <c r="K72" s="173">
        <f>K71</f>
        <v>0</v>
      </c>
      <c r="L72" s="34"/>
    </row>
    <row r="73" spans="1:16" ht="12" customHeight="1" thickBot="1">
      <c r="A73" s="112" t="s">
        <v>114</v>
      </c>
      <c r="B73" s="113" t="s">
        <v>115</v>
      </c>
      <c r="C73" s="114"/>
      <c r="D73" s="115"/>
      <c r="E73" s="115"/>
      <c r="F73" s="115"/>
      <c r="G73" s="115"/>
      <c r="H73" s="114"/>
      <c r="I73" s="125"/>
      <c r="J73" s="114"/>
      <c r="K73" s="172">
        <f>K72+K69</f>
        <v>0</v>
      </c>
      <c r="L73" s="29"/>
      <c r="M73" s="29"/>
    </row>
    <row r="74" spans="1:16" ht="12" customHeight="1" thickBot="1">
      <c r="A74" s="112" t="s">
        <v>116</v>
      </c>
      <c r="B74" s="114" t="s">
        <v>117</v>
      </c>
      <c r="C74" s="114"/>
      <c r="D74" s="115"/>
      <c r="E74" s="115"/>
      <c r="F74" s="115"/>
      <c r="G74" s="115"/>
      <c r="H74" s="114"/>
      <c r="I74" s="125"/>
      <c r="J74" s="114"/>
      <c r="K74" s="121"/>
      <c r="L74" s="34"/>
      <c r="M74" s="34"/>
    </row>
    <row r="75" spans="1:16" ht="12" customHeight="1" thickBot="1">
      <c r="A75" s="112" t="s">
        <v>118</v>
      </c>
      <c r="B75" s="113" t="s">
        <v>119</v>
      </c>
      <c r="C75" s="114"/>
      <c r="D75" s="115"/>
      <c r="E75" s="115"/>
      <c r="F75" s="115"/>
      <c r="G75" s="115"/>
      <c r="H75" s="114"/>
      <c r="I75" s="125"/>
      <c r="J75" s="114"/>
      <c r="K75" s="172">
        <f>K73-K74</f>
        <v>0</v>
      </c>
      <c r="L75" s="34"/>
      <c r="M75" s="34"/>
    </row>
    <row r="76" spans="1:16" ht="12" hidden="1" customHeight="1">
      <c r="A76" s="39"/>
      <c r="K76" s="39"/>
    </row>
    <row r="77" spans="1:16" ht="12" hidden="1" customHeight="1">
      <c r="A77" s="39"/>
      <c r="K77" s="39"/>
    </row>
    <row r="78" spans="1:16" ht="12" customHeight="1">
      <c r="A78" s="39"/>
      <c r="G78" s="142"/>
      <c r="H78" s="142"/>
      <c r="I78" s="142"/>
      <c r="J78" s="143" t="s">
        <v>161</v>
      </c>
      <c r="K78" s="144">
        <f>SUM(K69-P63)</f>
        <v>0</v>
      </c>
    </row>
    <row r="79" spans="1:16" ht="12" customHeight="1">
      <c r="A79" s="39"/>
      <c r="J79" s="124" t="s">
        <v>158</v>
      </c>
      <c r="K79" s="39"/>
    </row>
    <row r="80" spans="1:16" ht="12" customHeight="1">
      <c r="A80" s="39"/>
      <c r="K80" s="39"/>
    </row>
    <row r="81" spans="1:15" ht="12" customHeight="1">
      <c r="A81" s="39"/>
      <c r="K81" s="39"/>
    </row>
    <row r="82" spans="1:15" ht="12" customHeight="1">
      <c r="A82" s="39"/>
      <c r="K82" s="39"/>
    </row>
    <row r="83" spans="1:15" ht="12" customHeight="1">
      <c r="A83" s="39"/>
      <c r="K83" s="39"/>
    </row>
    <row r="84" spans="1:15" ht="12" customHeight="1">
      <c r="A84" s="39"/>
      <c r="K84" s="39"/>
      <c r="O84" s="39"/>
    </row>
    <row r="85" spans="1:15" ht="12" customHeight="1">
      <c r="A85" s="39"/>
      <c r="K85" s="39"/>
    </row>
    <row r="86" spans="1:15" ht="12" customHeight="1">
      <c r="A86" s="39"/>
      <c r="K86" s="39"/>
    </row>
    <row r="87" spans="1:15" ht="12" customHeight="1">
      <c r="A87" s="39"/>
      <c r="K87" s="39"/>
    </row>
    <row r="88" spans="1:15" ht="12" customHeight="1">
      <c r="A88" s="39"/>
      <c r="K88" s="39"/>
    </row>
    <row r="89" spans="1:15" ht="12" customHeight="1">
      <c r="A89" s="39"/>
      <c r="K89" s="39"/>
    </row>
    <row r="90" spans="1:15" ht="12" customHeight="1">
      <c r="A90" s="39"/>
      <c r="K90" s="39"/>
    </row>
    <row r="91" spans="1:15" ht="12" customHeight="1">
      <c r="A91" s="39"/>
      <c r="K91" s="39"/>
    </row>
    <row r="92" spans="1:15" ht="12" customHeight="1">
      <c r="A92" s="39"/>
      <c r="K92" s="39"/>
    </row>
    <row r="93" spans="1:15" ht="12" customHeight="1">
      <c r="A93" s="39"/>
      <c r="K93" s="39"/>
    </row>
    <row r="94" spans="1:15" ht="12" customHeight="1">
      <c r="A94" s="39"/>
      <c r="K94" s="39"/>
    </row>
    <row r="95" spans="1:15" ht="12" customHeight="1">
      <c r="A95" s="39"/>
      <c r="K95" s="39"/>
      <c r="O95" s="39"/>
    </row>
    <row r="96" spans="1:15" ht="12" customHeight="1">
      <c r="A96" s="39"/>
      <c r="K96" s="39"/>
      <c r="O96" s="39"/>
    </row>
    <row r="97" spans="1:15" ht="12" customHeight="1">
      <c r="A97" s="39"/>
      <c r="K97" s="39"/>
      <c r="O97" s="39"/>
    </row>
    <row r="98" spans="1:15" ht="12" customHeight="1">
      <c r="A98" s="39"/>
      <c r="K98" s="39"/>
      <c r="O98" s="39"/>
    </row>
    <row r="99" spans="1:15" ht="12" customHeight="1">
      <c r="A99" s="39"/>
      <c r="K99" s="39"/>
      <c r="O99" s="39"/>
    </row>
    <row r="100" spans="1:15" ht="12" customHeight="1">
      <c r="A100" s="39"/>
      <c r="K100" s="39"/>
      <c r="O100" s="39"/>
    </row>
    <row r="101" spans="1:15" ht="12" customHeight="1">
      <c r="A101" s="39"/>
      <c r="K101" s="39"/>
      <c r="O101" s="39"/>
    </row>
    <row r="102" spans="1:15" ht="12" customHeight="1">
      <c r="A102" s="39"/>
      <c r="K102" s="39"/>
      <c r="O102" s="39"/>
    </row>
    <row r="103" spans="1:15" ht="12" customHeight="1">
      <c r="A103" s="39"/>
      <c r="K103" s="39"/>
      <c r="O103" s="39"/>
    </row>
    <row r="104" spans="1:15" ht="12" customHeight="1">
      <c r="A104" s="39"/>
      <c r="K104" s="39"/>
      <c r="O104" s="39"/>
    </row>
    <row r="105" spans="1:15" ht="12" customHeight="1">
      <c r="A105" s="39"/>
      <c r="K105" s="39"/>
      <c r="O105" s="39"/>
    </row>
    <row r="106" spans="1:15" ht="12" customHeight="1">
      <c r="A106" s="39"/>
      <c r="K106" s="39"/>
      <c r="O106" s="39"/>
    </row>
    <row r="107" spans="1:15" ht="12" customHeight="1">
      <c r="A107" s="39"/>
      <c r="K107" s="39"/>
      <c r="O107" s="39"/>
    </row>
    <row r="108" spans="1:15" ht="12" customHeight="1">
      <c r="A108" s="39"/>
      <c r="K108" s="39"/>
      <c r="O108" s="39"/>
    </row>
    <row r="109" spans="1:15" ht="12" customHeight="1">
      <c r="A109" s="39"/>
      <c r="K109" s="39"/>
      <c r="O109" s="39"/>
    </row>
    <row r="110" spans="1:15" ht="12" customHeight="1">
      <c r="A110" s="39"/>
      <c r="K110" s="39"/>
      <c r="O110" s="39"/>
    </row>
    <row r="111" spans="1:15" ht="12" customHeight="1">
      <c r="A111" s="39"/>
      <c r="K111" s="39"/>
    </row>
    <row r="112" spans="1:15" ht="12" customHeight="1">
      <c r="A112" s="39"/>
      <c r="K112" s="39"/>
    </row>
    <row r="113" spans="1:11" ht="12" customHeight="1">
      <c r="A113" s="39"/>
      <c r="K113" s="39"/>
    </row>
    <row r="114" spans="1:11" ht="12" customHeight="1">
      <c r="A114" s="39"/>
      <c r="K114" s="39"/>
    </row>
    <row r="115" spans="1:11" ht="12" customHeight="1">
      <c r="A115" s="39"/>
      <c r="K115" s="39"/>
    </row>
    <row r="116" spans="1:11" ht="12" customHeight="1">
      <c r="A116" s="39"/>
      <c r="K116" s="39"/>
    </row>
    <row r="117" spans="1:11" ht="12" customHeight="1">
      <c r="A117" s="39"/>
      <c r="K117" s="39"/>
    </row>
    <row r="118" spans="1:11" ht="12" customHeight="1">
      <c r="A118" s="39"/>
      <c r="K118" s="39"/>
    </row>
    <row r="119" spans="1:11" ht="12" customHeight="1">
      <c r="A119" s="39"/>
      <c r="K119" s="39"/>
    </row>
    <row r="120" spans="1:11" ht="12" customHeight="1">
      <c r="A120" s="39"/>
      <c r="K120" s="39"/>
    </row>
    <row r="121" spans="1:11" ht="12" customHeight="1">
      <c r="A121" s="39"/>
      <c r="K121" s="39"/>
    </row>
    <row r="122" spans="1:11" ht="12" customHeight="1">
      <c r="A122" s="39"/>
      <c r="K122" s="39"/>
    </row>
    <row r="123" spans="1:11" ht="12" customHeight="1">
      <c r="A123" s="39"/>
      <c r="K123" s="39"/>
    </row>
    <row r="124" spans="1:11" ht="12" customHeight="1">
      <c r="A124" s="39"/>
      <c r="K124" s="39"/>
    </row>
    <row r="125" spans="1:11" ht="12" customHeight="1">
      <c r="A125" s="39"/>
      <c r="K125" s="39"/>
    </row>
    <row r="126" spans="1:11" ht="12" customHeight="1">
      <c r="A126" s="39"/>
      <c r="K126" s="39"/>
    </row>
    <row r="127" spans="1:11" ht="12" customHeight="1">
      <c r="A127" s="39"/>
      <c r="K127" s="39"/>
    </row>
    <row r="128" spans="1:11" ht="12" customHeight="1">
      <c r="A128" s="39"/>
      <c r="K128" s="39"/>
    </row>
    <row r="129" spans="4:15" s="39" customFormat="1" ht="12" customHeight="1">
      <c r="D129" s="51"/>
      <c r="E129" s="51"/>
      <c r="F129" s="51"/>
      <c r="J129" s="34"/>
      <c r="O129" s="38"/>
    </row>
    <row r="130" spans="4:15" s="39" customFormat="1" ht="12" customHeight="1">
      <c r="D130" s="51"/>
      <c r="E130" s="51"/>
      <c r="F130" s="51"/>
      <c r="J130" s="34"/>
      <c r="O130" s="38"/>
    </row>
    <row r="131" spans="4:15" s="39" customFormat="1" ht="12" customHeight="1">
      <c r="D131" s="51"/>
      <c r="E131" s="51"/>
      <c r="F131" s="51"/>
      <c r="J131" s="34"/>
      <c r="O131" s="38"/>
    </row>
    <row r="132" spans="4:15" s="39" customFormat="1" ht="12" customHeight="1">
      <c r="D132" s="51"/>
      <c r="E132" s="51"/>
      <c r="F132" s="51"/>
      <c r="J132" s="34"/>
      <c r="O132" s="38"/>
    </row>
    <row r="133" spans="4:15" s="39" customFormat="1" ht="12" customHeight="1">
      <c r="D133" s="51"/>
      <c r="E133" s="51"/>
      <c r="F133" s="51"/>
      <c r="J133" s="34"/>
      <c r="O133" s="38"/>
    </row>
    <row r="134" spans="4:15" s="39" customFormat="1" ht="12" customHeight="1">
      <c r="D134" s="51"/>
      <c r="E134" s="51"/>
      <c r="F134" s="51"/>
      <c r="J134" s="34"/>
      <c r="O134" s="38"/>
    </row>
    <row r="135" spans="4:15" s="39" customFormat="1" ht="12" customHeight="1">
      <c r="D135" s="51"/>
      <c r="E135" s="51"/>
      <c r="F135" s="51"/>
      <c r="J135" s="34"/>
      <c r="O135" s="38"/>
    </row>
    <row r="136" spans="4:15" s="39" customFormat="1" ht="12" customHeight="1">
      <c r="D136" s="51"/>
      <c r="E136" s="51"/>
      <c r="F136" s="51"/>
      <c r="J136" s="34"/>
      <c r="O136" s="38"/>
    </row>
    <row r="137" spans="4:15" s="39" customFormat="1" ht="12" customHeight="1">
      <c r="D137" s="51"/>
      <c r="E137" s="51"/>
      <c r="F137" s="51"/>
      <c r="J137" s="34"/>
      <c r="O137" s="38"/>
    </row>
    <row r="138" spans="4:15" s="39" customFormat="1" ht="12" customHeight="1">
      <c r="D138" s="51"/>
      <c r="E138" s="51"/>
      <c r="F138" s="51"/>
      <c r="J138" s="34"/>
      <c r="O138" s="38"/>
    </row>
    <row r="139" spans="4:15" s="39" customFormat="1" ht="12" customHeight="1">
      <c r="D139" s="51"/>
      <c r="E139" s="51"/>
      <c r="F139" s="51"/>
      <c r="J139" s="34"/>
      <c r="O139" s="38"/>
    </row>
    <row r="140" spans="4:15" s="39" customFormat="1" ht="12" customHeight="1">
      <c r="D140" s="51"/>
      <c r="E140" s="51"/>
      <c r="F140" s="51"/>
      <c r="J140" s="34"/>
      <c r="O140" s="38"/>
    </row>
    <row r="141" spans="4:15" s="39" customFormat="1" ht="12" customHeight="1">
      <c r="D141" s="51"/>
      <c r="E141" s="51"/>
      <c r="F141" s="51"/>
      <c r="J141" s="34"/>
      <c r="O141" s="38"/>
    </row>
    <row r="142" spans="4:15" s="39" customFormat="1" ht="12" customHeight="1">
      <c r="D142" s="51"/>
      <c r="E142" s="51"/>
      <c r="F142" s="51"/>
      <c r="J142" s="34"/>
      <c r="O142" s="38"/>
    </row>
    <row r="143" spans="4:15" s="39" customFormat="1" ht="12" customHeight="1">
      <c r="D143" s="51"/>
      <c r="E143" s="51"/>
      <c r="F143" s="51"/>
      <c r="J143" s="34"/>
      <c r="O143" s="38"/>
    </row>
    <row r="144" spans="4:15" s="39" customFormat="1" ht="12" customHeight="1">
      <c r="D144" s="51"/>
      <c r="E144" s="51"/>
      <c r="F144" s="51"/>
      <c r="J144" s="34"/>
      <c r="O144" s="38"/>
    </row>
    <row r="145" spans="4:15" s="39" customFormat="1" ht="12" customHeight="1">
      <c r="D145" s="51"/>
      <c r="E145" s="51"/>
      <c r="F145" s="51"/>
      <c r="J145" s="34"/>
      <c r="O145" s="38"/>
    </row>
    <row r="146" spans="4:15" s="39" customFormat="1" ht="12" customHeight="1">
      <c r="D146" s="51"/>
      <c r="E146" s="51"/>
      <c r="F146" s="51"/>
      <c r="J146" s="34"/>
      <c r="O146" s="38"/>
    </row>
    <row r="147" spans="4:15" s="39" customFormat="1" ht="12" customHeight="1">
      <c r="D147" s="51"/>
      <c r="E147" s="51"/>
      <c r="F147" s="51"/>
      <c r="J147" s="34"/>
      <c r="O147" s="38"/>
    </row>
    <row r="148" spans="4:15" s="39" customFormat="1" ht="12" customHeight="1">
      <c r="D148" s="51"/>
      <c r="E148" s="51"/>
      <c r="F148" s="51"/>
      <c r="J148" s="34"/>
      <c r="O148" s="38"/>
    </row>
    <row r="149" spans="4:15" s="39" customFormat="1" ht="12" customHeight="1">
      <c r="D149" s="51"/>
      <c r="E149" s="51"/>
      <c r="F149" s="51"/>
      <c r="J149" s="34"/>
      <c r="O149" s="38"/>
    </row>
    <row r="150" spans="4:15" s="39" customFormat="1" ht="12" customHeight="1">
      <c r="D150" s="51"/>
      <c r="E150" s="51"/>
      <c r="F150" s="51"/>
      <c r="J150" s="34"/>
      <c r="O150" s="38"/>
    </row>
    <row r="151" spans="4:15" s="39" customFormat="1" ht="12" customHeight="1">
      <c r="D151" s="51"/>
      <c r="E151" s="51"/>
      <c r="F151" s="51"/>
      <c r="J151" s="34"/>
      <c r="O151" s="38"/>
    </row>
    <row r="152" spans="4:15" s="39" customFormat="1" ht="12" customHeight="1">
      <c r="D152" s="51"/>
      <c r="E152" s="51"/>
      <c r="F152" s="51"/>
      <c r="J152" s="34"/>
      <c r="O152" s="38"/>
    </row>
    <row r="153" spans="4:15" s="39" customFormat="1" ht="12" customHeight="1">
      <c r="D153" s="51"/>
      <c r="E153" s="51"/>
      <c r="F153" s="51"/>
      <c r="J153" s="34"/>
      <c r="O153" s="38"/>
    </row>
    <row r="154" spans="4:15" s="39" customFormat="1" ht="12" customHeight="1">
      <c r="D154" s="51"/>
      <c r="E154" s="51"/>
      <c r="F154" s="51"/>
      <c r="J154" s="34"/>
      <c r="O154" s="38"/>
    </row>
    <row r="155" spans="4:15" s="39" customFormat="1" ht="12" customHeight="1">
      <c r="D155" s="51"/>
      <c r="E155" s="51"/>
      <c r="F155" s="51"/>
      <c r="J155" s="34"/>
      <c r="O155" s="38"/>
    </row>
    <row r="156" spans="4:15" s="39" customFormat="1" ht="12" customHeight="1">
      <c r="D156" s="51"/>
      <c r="E156" s="51"/>
      <c r="F156" s="51"/>
      <c r="J156" s="34"/>
      <c r="O156" s="38"/>
    </row>
    <row r="157" spans="4:15" s="39" customFormat="1" ht="12" customHeight="1">
      <c r="D157" s="51"/>
      <c r="E157" s="51"/>
      <c r="F157" s="51"/>
      <c r="J157" s="34"/>
      <c r="O157" s="38"/>
    </row>
    <row r="158" spans="4:15" s="39" customFormat="1" ht="12" customHeight="1">
      <c r="D158" s="51"/>
      <c r="E158" s="51"/>
      <c r="F158" s="51"/>
      <c r="J158" s="34"/>
      <c r="O158" s="38"/>
    </row>
    <row r="159" spans="4:15" s="39" customFormat="1" ht="12" customHeight="1">
      <c r="D159" s="51"/>
      <c r="E159" s="51"/>
      <c r="F159" s="51"/>
      <c r="J159" s="34"/>
      <c r="O159" s="38"/>
    </row>
    <row r="160" spans="4:15" s="39" customFormat="1" ht="12" customHeight="1">
      <c r="D160" s="51"/>
      <c r="E160" s="51"/>
      <c r="F160" s="51"/>
      <c r="J160" s="34"/>
      <c r="O160" s="38"/>
    </row>
    <row r="161" spans="4:15" s="39" customFormat="1" ht="12" customHeight="1">
      <c r="D161" s="51"/>
      <c r="E161" s="51"/>
      <c r="F161" s="51"/>
      <c r="J161" s="34"/>
      <c r="O161" s="38"/>
    </row>
    <row r="162" spans="4:15" s="39" customFormat="1" ht="12" customHeight="1">
      <c r="D162" s="51"/>
      <c r="E162" s="51"/>
      <c r="F162" s="51"/>
      <c r="J162" s="34"/>
      <c r="O162" s="38"/>
    </row>
    <row r="163" spans="4:15" s="39" customFormat="1" ht="12" customHeight="1">
      <c r="D163" s="51"/>
      <c r="E163" s="51"/>
      <c r="F163" s="51"/>
      <c r="J163" s="34"/>
      <c r="O163" s="38"/>
    </row>
    <row r="164" spans="4:15" s="39" customFormat="1" ht="12" customHeight="1">
      <c r="D164" s="51"/>
      <c r="E164" s="51"/>
      <c r="F164" s="51"/>
      <c r="J164" s="34"/>
      <c r="O164" s="38"/>
    </row>
    <row r="165" spans="4:15" s="39" customFormat="1" ht="12" customHeight="1">
      <c r="D165" s="51"/>
      <c r="E165" s="51"/>
      <c r="F165" s="51"/>
      <c r="J165" s="34"/>
      <c r="O165" s="38"/>
    </row>
    <row r="166" spans="4:15" s="39" customFormat="1" ht="12" customHeight="1">
      <c r="D166" s="51"/>
      <c r="E166" s="51"/>
      <c r="F166" s="51"/>
      <c r="J166" s="34"/>
      <c r="O166" s="38"/>
    </row>
    <row r="167" spans="4:15" s="39" customFormat="1" ht="12" customHeight="1">
      <c r="D167" s="51"/>
      <c r="E167" s="51"/>
      <c r="F167" s="51"/>
      <c r="J167" s="34"/>
      <c r="O167" s="38"/>
    </row>
    <row r="168" spans="4:15" s="39" customFormat="1" ht="12" customHeight="1">
      <c r="D168" s="51"/>
      <c r="E168" s="51"/>
      <c r="F168" s="51"/>
      <c r="J168" s="34"/>
      <c r="O168" s="38"/>
    </row>
    <row r="169" spans="4:15" s="39" customFormat="1" ht="12" customHeight="1">
      <c r="D169" s="51"/>
      <c r="E169" s="51"/>
      <c r="F169" s="51"/>
      <c r="J169" s="34"/>
      <c r="O169" s="38"/>
    </row>
    <row r="170" spans="4:15" s="39" customFormat="1" ht="12" customHeight="1">
      <c r="D170" s="51"/>
      <c r="E170" s="51"/>
      <c r="F170" s="51"/>
      <c r="J170" s="34"/>
      <c r="O170" s="38"/>
    </row>
    <row r="171" spans="4:15" s="39" customFormat="1" ht="12" customHeight="1">
      <c r="D171" s="51"/>
      <c r="E171" s="51"/>
      <c r="F171" s="51"/>
      <c r="J171" s="34"/>
      <c r="O171" s="38"/>
    </row>
    <row r="172" spans="4:15" s="39" customFormat="1" ht="12" customHeight="1">
      <c r="D172" s="51"/>
      <c r="E172" s="51"/>
      <c r="F172" s="51"/>
      <c r="J172" s="34"/>
      <c r="O172" s="38"/>
    </row>
    <row r="173" spans="4:15" s="39" customFormat="1" ht="12" customHeight="1">
      <c r="D173" s="51"/>
      <c r="E173" s="51"/>
      <c r="F173" s="51"/>
      <c r="J173" s="34"/>
      <c r="O173" s="38"/>
    </row>
    <row r="174" spans="4:15" s="39" customFormat="1" ht="12" customHeight="1">
      <c r="D174" s="51"/>
      <c r="E174" s="51"/>
      <c r="F174" s="51"/>
      <c r="J174" s="34"/>
      <c r="O174" s="38"/>
    </row>
    <row r="175" spans="4:15" s="39" customFormat="1" ht="12" customHeight="1">
      <c r="D175" s="51"/>
      <c r="E175" s="51"/>
      <c r="F175" s="51"/>
      <c r="J175" s="34"/>
      <c r="O175" s="38"/>
    </row>
    <row r="176" spans="4:15" s="39" customFormat="1" ht="12" customHeight="1">
      <c r="D176" s="51"/>
      <c r="E176" s="51"/>
      <c r="F176" s="51"/>
      <c r="J176" s="34"/>
      <c r="O176" s="38"/>
    </row>
    <row r="177" spans="4:15" s="39" customFormat="1" ht="12" customHeight="1">
      <c r="D177" s="51"/>
      <c r="E177" s="51"/>
      <c r="F177" s="51"/>
      <c r="J177" s="34"/>
      <c r="O177" s="38"/>
    </row>
    <row r="178" spans="4:15" s="39" customFormat="1" ht="12" customHeight="1">
      <c r="D178" s="51"/>
      <c r="E178" s="51"/>
      <c r="F178" s="51"/>
      <c r="J178" s="34"/>
      <c r="O178" s="38"/>
    </row>
    <row r="179" spans="4:15" s="39" customFormat="1" ht="12" customHeight="1">
      <c r="D179" s="51"/>
      <c r="E179" s="51"/>
      <c r="F179" s="51"/>
      <c r="J179" s="34"/>
      <c r="O179" s="38"/>
    </row>
    <row r="180" spans="4:15" s="39" customFormat="1" ht="12" customHeight="1">
      <c r="D180" s="51"/>
      <c r="E180" s="51"/>
      <c r="F180" s="51"/>
      <c r="J180" s="34"/>
      <c r="O180" s="38"/>
    </row>
    <row r="181" spans="4:15" s="39" customFormat="1" ht="12" customHeight="1">
      <c r="D181" s="51"/>
      <c r="E181" s="51"/>
      <c r="F181" s="51"/>
      <c r="J181" s="34"/>
      <c r="O181" s="38"/>
    </row>
    <row r="182" spans="4:15" s="39" customFormat="1" ht="12" customHeight="1">
      <c r="D182" s="51"/>
      <c r="E182" s="51"/>
      <c r="F182" s="51"/>
      <c r="J182" s="34"/>
      <c r="O182" s="38"/>
    </row>
    <row r="183" spans="4:15" s="39" customFormat="1" ht="12" customHeight="1">
      <c r="D183" s="51"/>
      <c r="E183" s="51"/>
      <c r="F183" s="51"/>
      <c r="J183" s="34"/>
      <c r="O183" s="38"/>
    </row>
    <row r="184" spans="4:15" s="39" customFormat="1" ht="12" customHeight="1">
      <c r="D184" s="51"/>
      <c r="E184" s="51"/>
      <c r="F184" s="51"/>
      <c r="J184" s="34"/>
      <c r="O184" s="38"/>
    </row>
    <row r="185" spans="4:15" s="39" customFormat="1" ht="12" customHeight="1">
      <c r="D185" s="51"/>
      <c r="E185" s="51"/>
      <c r="F185" s="51"/>
      <c r="J185" s="34"/>
      <c r="O185" s="38"/>
    </row>
    <row r="186" spans="4:15" s="39" customFormat="1" ht="12" customHeight="1">
      <c r="D186" s="51"/>
      <c r="E186" s="51"/>
      <c r="F186" s="51"/>
      <c r="J186" s="34"/>
      <c r="O186" s="38"/>
    </row>
    <row r="187" spans="4:15" s="39" customFormat="1" ht="12" customHeight="1">
      <c r="D187" s="51"/>
      <c r="E187" s="51"/>
      <c r="F187" s="51"/>
      <c r="J187" s="34"/>
      <c r="O187" s="38"/>
    </row>
    <row r="188" spans="4:15" s="39" customFormat="1" ht="12" customHeight="1">
      <c r="D188" s="51"/>
      <c r="E188" s="51"/>
      <c r="F188" s="51"/>
      <c r="J188" s="34"/>
      <c r="O188" s="38"/>
    </row>
    <row r="189" spans="4:15" s="39" customFormat="1" ht="12" customHeight="1">
      <c r="D189" s="51"/>
      <c r="E189" s="51"/>
      <c r="F189" s="51"/>
      <c r="J189" s="34"/>
      <c r="O189" s="38"/>
    </row>
    <row r="190" spans="4:15" s="39" customFormat="1" ht="12" customHeight="1">
      <c r="D190" s="51"/>
      <c r="E190" s="51"/>
      <c r="F190" s="51"/>
      <c r="J190" s="34"/>
      <c r="O190" s="38"/>
    </row>
    <row r="191" spans="4:15" s="39" customFormat="1" ht="12" customHeight="1">
      <c r="D191" s="51"/>
      <c r="E191" s="51"/>
      <c r="F191" s="51"/>
      <c r="J191" s="34"/>
      <c r="O191" s="38"/>
    </row>
    <row r="192" spans="4:15" s="39" customFormat="1" ht="12" customHeight="1">
      <c r="D192" s="51"/>
      <c r="E192" s="51"/>
      <c r="F192" s="51"/>
      <c r="J192" s="34"/>
      <c r="O192" s="38"/>
    </row>
    <row r="193" spans="4:15" s="39" customFormat="1" ht="12" customHeight="1">
      <c r="D193" s="51"/>
      <c r="E193" s="51"/>
      <c r="F193" s="51"/>
      <c r="J193" s="34"/>
      <c r="O193" s="38"/>
    </row>
    <row r="194" spans="4:15" s="39" customFormat="1" ht="12" customHeight="1">
      <c r="D194" s="51"/>
      <c r="E194" s="51"/>
      <c r="F194" s="51"/>
      <c r="J194" s="34"/>
      <c r="O194" s="38"/>
    </row>
    <row r="195" spans="4:15" s="39" customFormat="1" ht="12" customHeight="1">
      <c r="D195" s="51"/>
      <c r="E195" s="51"/>
      <c r="F195" s="51"/>
      <c r="J195" s="34"/>
      <c r="O195" s="38"/>
    </row>
    <row r="196" spans="4:15" s="39" customFormat="1" ht="12" customHeight="1">
      <c r="D196" s="51"/>
      <c r="E196" s="51"/>
      <c r="F196" s="51"/>
      <c r="J196" s="34"/>
      <c r="O196" s="38"/>
    </row>
    <row r="197" spans="4:15" s="39" customFormat="1" ht="12" customHeight="1">
      <c r="D197" s="51"/>
      <c r="E197" s="51"/>
      <c r="F197" s="51"/>
      <c r="J197" s="34"/>
      <c r="O197" s="38"/>
    </row>
    <row r="198" spans="4:15" s="39" customFormat="1" ht="12" customHeight="1">
      <c r="D198" s="51"/>
      <c r="E198" s="51"/>
      <c r="F198" s="51"/>
      <c r="J198" s="34"/>
      <c r="O198" s="38"/>
    </row>
    <row r="199" spans="4:15" s="39" customFormat="1" ht="12" customHeight="1">
      <c r="D199" s="51"/>
      <c r="E199" s="51"/>
      <c r="F199" s="51"/>
      <c r="J199" s="34"/>
      <c r="O199" s="38"/>
    </row>
    <row r="200" spans="4:15" s="39" customFormat="1" ht="12" customHeight="1">
      <c r="D200" s="51"/>
      <c r="E200" s="51"/>
      <c r="F200" s="51"/>
      <c r="J200" s="34"/>
      <c r="O200" s="38"/>
    </row>
    <row r="201" spans="4:15" s="39" customFormat="1" ht="12" customHeight="1">
      <c r="D201" s="51"/>
      <c r="E201" s="51"/>
      <c r="F201" s="51"/>
      <c r="J201" s="34"/>
      <c r="O201" s="38"/>
    </row>
    <row r="202" spans="4:15" s="39" customFormat="1" ht="12" customHeight="1">
      <c r="D202" s="51"/>
      <c r="E202" s="51"/>
      <c r="F202" s="51"/>
      <c r="J202" s="34"/>
      <c r="O202" s="38"/>
    </row>
    <row r="203" spans="4:15" s="39" customFormat="1" ht="12" customHeight="1">
      <c r="D203" s="51"/>
      <c r="E203" s="51"/>
      <c r="F203" s="51"/>
      <c r="J203" s="34"/>
      <c r="O203" s="38"/>
    </row>
    <row r="204" spans="4:15" s="39" customFormat="1" ht="12" customHeight="1">
      <c r="D204" s="51"/>
      <c r="E204" s="51"/>
      <c r="F204" s="51"/>
      <c r="J204" s="34"/>
      <c r="O204" s="38"/>
    </row>
    <row r="205" spans="4:15" s="39" customFormat="1" ht="12" customHeight="1">
      <c r="D205" s="51"/>
      <c r="E205" s="51"/>
      <c r="F205" s="51"/>
      <c r="J205" s="34"/>
      <c r="O205" s="38"/>
    </row>
    <row r="206" spans="4:15" s="39" customFormat="1" ht="12" customHeight="1">
      <c r="D206" s="51"/>
      <c r="E206" s="51"/>
      <c r="F206" s="51"/>
      <c r="J206" s="34"/>
      <c r="O206" s="38"/>
    </row>
    <row r="207" spans="4:15" s="39" customFormat="1" ht="12" customHeight="1">
      <c r="D207" s="51"/>
      <c r="E207" s="51"/>
      <c r="F207" s="51"/>
      <c r="J207" s="34"/>
      <c r="O207" s="38"/>
    </row>
    <row r="208" spans="4:15" s="39" customFormat="1" ht="12" customHeight="1">
      <c r="D208" s="51"/>
      <c r="E208" s="51"/>
      <c r="F208" s="51"/>
      <c r="J208" s="34"/>
      <c r="O208" s="38"/>
    </row>
    <row r="209" spans="4:15" s="39" customFormat="1" ht="12" customHeight="1">
      <c r="D209" s="51"/>
      <c r="E209" s="51"/>
      <c r="F209" s="51"/>
      <c r="J209" s="34"/>
      <c r="O209" s="38"/>
    </row>
    <row r="210" spans="4:15" s="39" customFormat="1" ht="12" customHeight="1">
      <c r="D210" s="51"/>
      <c r="E210" s="51"/>
      <c r="F210" s="51"/>
      <c r="J210" s="34"/>
      <c r="O210" s="38"/>
    </row>
    <row r="211" spans="4:15" s="39" customFormat="1" ht="12" customHeight="1">
      <c r="D211" s="51"/>
      <c r="E211" s="51"/>
      <c r="F211" s="51"/>
      <c r="J211" s="34"/>
      <c r="O211" s="38"/>
    </row>
    <row r="212" spans="4:15" s="39" customFormat="1" ht="12" customHeight="1">
      <c r="D212" s="51"/>
      <c r="E212" s="51"/>
      <c r="F212" s="51"/>
      <c r="J212" s="34"/>
      <c r="O212" s="38"/>
    </row>
    <row r="213" spans="4:15" s="39" customFormat="1" ht="12" customHeight="1">
      <c r="D213" s="51"/>
      <c r="E213" s="51"/>
      <c r="F213" s="51"/>
      <c r="J213" s="34"/>
      <c r="O213" s="38"/>
    </row>
    <row r="214" spans="4:15" s="39" customFormat="1" ht="12" customHeight="1">
      <c r="D214" s="51"/>
      <c r="E214" s="51"/>
      <c r="F214" s="51"/>
      <c r="J214" s="34"/>
      <c r="O214" s="38"/>
    </row>
    <row r="215" spans="4:15" s="39" customFormat="1" ht="12" customHeight="1">
      <c r="D215" s="51"/>
      <c r="E215" s="51"/>
      <c r="F215" s="51"/>
      <c r="J215" s="34"/>
      <c r="O215" s="38"/>
    </row>
    <row r="216" spans="4:15" s="39" customFormat="1" ht="12" customHeight="1">
      <c r="D216" s="51"/>
      <c r="E216" s="51"/>
      <c r="F216" s="51"/>
      <c r="J216" s="34"/>
      <c r="O216" s="38"/>
    </row>
    <row r="217" spans="4:15" s="39" customFormat="1" ht="12" customHeight="1">
      <c r="D217" s="51"/>
      <c r="E217" s="51"/>
      <c r="F217" s="51"/>
      <c r="J217" s="34"/>
      <c r="O217" s="38"/>
    </row>
    <row r="218" spans="4:15" s="39" customFormat="1" ht="12" customHeight="1">
      <c r="D218" s="51"/>
      <c r="E218" s="51"/>
      <c r="F218" s="51"/>
      <c r="J218" s="34"/>
      <c r="O218" s="38"/>
    </row>
    <row r="219" spans="4:15" s="39" customFormat="1" ht="12" customHeight="1">
      <c r="D219" s="51"/>
      <c r="E219" s="51"/>
      <c r="F219" s="51"/>
      <c r="J219" s="34"/>
      <c r="O219" s="38"/>
    </row>
    <row r="220" spans="4:15" s="39" customFormat="1" ht="12" customHeight="1">
      <c r="D220" s="51"/>
      <c r="E220" s="51"/>
      <c r="F220" s="51"/>
      <c r="J220" s="34"/>
      <c r="O220" s="38"/>
    </row>
    <row r="221" spans="4:15" s="39" customFormat="1" ht="12" customHeight="1">
      <c r="D221" s="51"/>
      <c r="E221" s="51"/>
      <c r="F221" s="51"/>
      <c r="J221" s="34"/>
      <c r="O221" s="38"/>
    </row>
    <row r="222" spans="4:15" s="39" customFormat="1" ht="12" customHeight="1">
      <c r="D222" s="51"/>
      <c r="E222" s="51"/>
      <c r="F222" s="51"/>
      <c r="J222" s="34"/>
      <c r="O222" s="38"/>
    </row>
    <row r="223" spans="4:15" s="39" customFormat="1" ht="12" customHeight="1">
      <c r="D223" s="51"/>
      <c r="E223" s="51"/>
      <c r="F223" s="51"/>
      <c r="J223" s="34"/>
      <c r="O223" s="38"/>
    </row>
    <row r="224" spans="4:15" s="39" customFormat="1" ht="12" customHeight="1">
      <c r="D224" s="51"/>
      <c r="E224" s="51"/>
      <c r="F224" s="51"/>
      <c r="J224" s="34"/>
      <c r="O224" s="38"/>
    </row>
    <row r="225" spans="4:15" s="39" customFormat="1" ht="12" customHeight="1">
      <c r="D225" s="51"/>
      <c r="E225" s="51"/>
      <c r="F225" s="51"/>
      <c r="J225" s="34"/>
      <c r="O225" s="38"/>
    </row>
    <row r="226" spans="4:15" s="39" customFormat="1" ht="12" customHeight="1">
      <c r="D226" s="51"/>
      <c r="E226" s="51"/>
      <c r="F226" s="51"/>
      <c r="J226" s="34"/>
      <c r="O226" s="38"/>
    </row>
    <row r="227" spans="4:15" s="39" customFormat="1" ht="12" customHeight="1">
      <c r="D227" s="51"/>
      <c r="E227" s="51"/>
      <c r="F227" s="51"/>
      <c r="J227" s="34"/>
      <c r="O227" s="38"/>
    </row>
    <row r="228" spans="4:15" s="39" customFormat="1" ht="12" customHeight="1">
      <c r="D228" s="51"/>
      <c r="E228" s="51"/>
      <c r="F228" s="51"/>
      <c r="J228" s="34"/>
      <c r="O228" s="38"/>
    </row>
    <row r="229" spans="4:15" s="39" customFormat="1" ht="12" customHeight="1">
      <c r="D229" s="51"/>
      <c r="E229" s="51"/>
      <c r="F229" s="51"/>
      <c r="J229" s="34"/>
      <c r="O229" s="38"/>
    </row>
    <row r="230" spans="4:15" s="39" customFormat="1" ht="12" customHeight="1">
      <c r="D230" s="51"/>
      <c r="E230" s="51"/>
      <c r="F230" s="51"/>
      <c r="J230" s="34"/>
      <c r="O230" s="38"/>
    </row>
    <row r="231" spans="4:15" s="39" customFormat="1" ht="12" customHeight="1">
      <c r="D231" s="51"/>
      <c r="E231" s="51"/>
      <c r="F231" s="51"/>
      <c r="J231" s="34"/>
      <c r="O231" s="38"/>
    </row>
    <row r="232" spans="4:15" s="39" customFormat="1" ht="12" customHeight="1">
      <c r="D232" s="51"/>
      <c r="E232" s="51"/>
      <c r="F232" s="51"/>
      <c r="J232" s="34"/>
      <c r="O232" s="38"/>
    </row>
    <row r="233" spans="4:15" s="39" customFormat="1" ht="12" customHeight="1">
      <c r="D233" s="51"/>
      <c r="E233" s="51"/>
      <c r="F233" s="51"/>
      <c r="J233" s="34"/>
      <c r="O233" s="38"/>
    </row>
    <row r="234" spans="4:15" s="39" customFormat="1" ht="12" customHeight="1">
      <c r="D234" s="51"/>
      <c r="E234" s="51"/>
      <c r="F234" s="51"/>
      <c r="J234" s="34"/>
      <c r="O234" s="38"/>
    </row>
    <row r="235" spans="4:15" s="39" customFormat="1" ht="12" customHeight="1">
      <c r="D235" s="51"/>
      <c r="E235" s="51"/>
      <c r="F235" s="51"/>
      <c r="J235" s="34"/>
      <c r="O235" s="38"/>
    </row>
    <row r="236" spans="4:15" s="39" customFormat="1" ht="12" customHeight="1">
      <c r="D236" s="51"/>
      <c r="E236" s="51"/>
      <c r="F236" s="51"/>
      <c r="J236" s="34"/>
      <c r="O236" s="38"/>
    </row>
    <row r="237" spans="4:15" s="39" customFormat="1" ht="12" customHeight="1">
      <c r="D237" s="51"/>
      <c r="E237" s="51"/>
      <c r="F237" s="51"/>
      <c r="J237" s="34"/>
      <c r="O237" s="38"/>
    </row>
    <row r="238" spans="4:15" s="39" customFormat="1" ht="12" customHeight="1">
      <c r="D238" s="51"/>
      <c r="E238" s="51"/>
      <c r="F238" s="51"/>
      <c r="J238" s="34"/>
      <c r="O238" s="38"/>
    </row>
    <row r="239" spans="4:15" s="39" customFormat="1" ht="12" customHeight="1">
      <c r="D239" s="51"/>
      <c r="E239" s="51"/>
      <c r="F239" s="51"/>
      <c r="J239" s="34"/>
      <c r="O239" s="38"/>
    </row>
    <row r="240" spans="4:15" s="39" customFormat="1" ht="12" customHeight="1">
      <c r="D240" s="51"/>
      <c r="E240" s="51"/>
      <c r="F240" s="51"/>
      <c r="J240" s="34"/>
      <c r="O240" s="38"/>
    </row>
    <row r="241" spans="4:15" s="39" customFormat="1" ht="12" customHeight="1">
      <c r="D241" s="51"/>
      <c r="E241" s="51"/>
      <c r="F241" s="51"/>
      <c r="J241" s="34"/>
      <c r="O241" s="38"/>
    </row>
    <row r="242" spans="4:15" s="39" customFormat="1" ht="12" customHeight="1">
      <c r="D242" s="51"/>
      <c r="E242" s="51"/>
      <c r="F242" s="51"/>
      <c r="J242" s="34"/>
      <c r="O242" s="38"/>
    </row>
    <row r="243" spans="4:15" s="39" customFormat="1" ht="12" customHeight="1">
      <c r="D243" s="51"/>
      <c r="E243" s="51"/>
      <c r="F243" s="51"/>
      <c r="J243" s="34"/>
      <c r="O243" s="38"/>
    </row>
    <row r="244" spans="4:15" s="39" customFormat="1" ht="12" customHeight="1">
      <c r="D244" s="51"/>
      <c r="E244" s="51"/>
      <c r="F244" s="51"/>
      <c r="J244" s="34"/>
      <c r="O244" s="38"/>
    </row>
    <row r="245" spans="4:15" s="39" customFormat="1" ht="12" customHeight="1">
      <c r="D245" s="51"/>
      <c r="E245" s="51"/>
      <c r="F245" s="51"/>
      <c r="J245" s="34"/>
      <c r="O245" s="38"/>
    </row>
    <row r="246" spans="4:15" s="39" customFormat="1" ht="12" customHeight="1">
      <c r="D246" s="51"/>
      <c r="E246" s="51"/>
      <c r="F246" s="51"/>
      <c r="J246" s="34"/>
      <c r="O246" s="38"/>
    </row>
    <row r="247" spans="4:15" s="39" customFormat="1" ht="12" customHeight="1">
      <c r="D247" s="51"/>
      <c r="E247" s="51"/>
      <c r="F247" s="51"/>
      <c r="J247" s="34"/>
      <c r="O247" s="38"/>
    </row>
    <row r="248" spans="4:15" s="39" customFormat="1" ht="12" customHeight="1">
      <c r="D248" s="51"/>
      <c r="E248" s="51"/>
      <c r="F248" s="51"/>
      <c r="J248" s="34"/>
      <c r="O248" s="38"/>
    </row>
    <row r="249" spans="4:15" s="39" customFormat="1" ht="12" customHeight="1">
      <c r="D249" s="51"/>
      <c r="E249" s="51"/>
      <c r="F249" s="51"/>
      <c r="J249" s="34"/>
      <c r="O249" s="38"/>
    </row>
    <row r="250" spans="4:15" s="39" customFormat="1" ht="12" customHeight="1">
      <c r="D250" s="51"/>
      <c r="E250" s="51"/>
      <c r="F250" s="51"/>
      <c r="J250" s="34"/>
      <c r="O250" s="38"/>
    </row>
    <row r="251" spans="4:15" s="39" customFormat="1" ht="12" customHeight="1">
      <c r="D251" s="51"/>
      <c r="E251" s="51"/>
      <c r="F251" s="51"/>
      <c r="J251" s="34"/>
      <c r="O251" s="38"/>
    </row>
    <row r="252" spans="4:15" s="39" customFormat="1" ht="12" customHeight="1">
      <c r="D252" s="51"/>
      <c r="E252" s="51"/>
      <c r="F252" s="51"/>
      <c r="J252" s="34"/>
      <c r="O252" s="38"/>
    </row>
    <row r="253" spans="4:15" s="39" customFormat="1" ht="12" customHeight="1">
      <c r="D253" s="51"/>
      <c r="E253" s="51"/>
      <c r="F253" s="51"/>
      <c r="J253" s="34"/>
      <c r="O253" s="38"/>
    </row>
    <row r="254" spans="4:15" s="39" customFormat="1" ht="12" customHeight="1">
      <c r="D254" s="51"/>
      <c r="E254" s="51"/>
      <c r="F254" s="51"/>
      <c r="J254" s="34"/>
      <c r="O254" s="38"/>
    </row>
    <row r="255" spans="4:15" s="39" customFormat="1" ht="12" customHeight="1">
      <c r="D255" s="51"/>
      <c r="E255" s="51"/>
      <c r="F255" s="51"/>
      <c r="J255" s="34"/>
      <c r="O255" s="38"/>
    </row>
    <row r="256" spans="4:15" s="39" customFormat="1" ht="12" customHeight="1">
      <c r="D256" s="51"/>
      <c r="E256" s="51"/>
      <c r="F256" s="51"/>
      <c r="J256" s="34"/>
      <c r="O256" s="38"/>
    </row>
    <row r="257" spans="4:15" s="39" customFormat="1" ht="12" customHeight="1">
      <c r="D257" s="51"/>
      <c r="E257" s="51"/>
      <c r="F257" s="51"/>
      <c r="J257" s="34"/>
      <c r="O257" s="38"/>
    </row>
    <row r="258" spans="4:15" s="39" customFormat="1" ht="12" customHeight="1">
      <c r="D258" s="51"/>
      <c r="E258" s="51"/>
      <c r="F258" s="51"/>
      <c r="J258" s="34"/>
      <c r="O258" s="38"/>
    </row>
    <row r="259" spans="4:15" s="39" customFormat="1" ht="12" customHeight="1">
      <c r="D259" s="51"/>
      <c r="E259" s="51"/>
      <c r="F259" s="51"/>
      <c r="J259" s="34"/>
      <c r="O259" s="38"/>
    </row>
    <row r="260" spans="4:15" s="39" customFormat="1" ht="12" customHeight="1">
      <c r="D260" s="51"/>
      <c r="E260" s="51"/>
      <c r="F260" s="51"/>
      <c r="J260" s="34"/>
      <c r="O260" s="38"/>
    </row>
    <row r="261" spans="4:15" s="39" customFormat="1" ht="12" customHeight="1">
      <c r="D261" s="51"/>
      <c r="E261" s="51"/>
      <c r="F261" s="51"/>
      <c r="J261" s="34"/>
      <c r="O261" s="38"/>
    </row>
    <row r="262" spans="4:15" s="39" customFormat="1" ht="12" customHeight="1">
      <c r="D262" s="51"/>
      <c r="E262" s="51"/>
      <c r="F262" s="51"/>
      <c r="J262" s="34"/>
      <c r="O262" s="38"/>
    </row>
    <row r="263" spans="4:15" s="39" customFormat="1" ht="12" customHeight="1">
      <c r="D263" s="51"/>
      <c r="E263" s="51"/>
      <c r="F263" s="51"/>
      <c r="J263" s="34"/>
      <c r="O263" s="38"/>
    </row>
    <row r="264" spans="4:15" s="39" customFormat="1" ht="12" customHeight="1">
      <c r="D264" s="51"/>
      <c r="E264" s="51"/>
      <c r="F264" s="51"/>
      <c r="J264" s="34"/>
      <c r="O264" s="38"/>
    </row>
    <row r="265" spans="4:15" s="39" customFormat="1" ht="12" customHeight="1">
      <c r="D265" s="51"/>
      <c r="E265" s="51"/>
      <c r="F265" s="51"/>
      <c r="J265" s="34"/>
      <c r="O265" s="38"/>
    </row>
    <row r="266" spans="4:15" s="39" customFormat="1" ht="12" customHeight="1">
      <c r="D266" s="51"/>
      <c r="E266" s="51"/>
      <c r="F266" s="51"/>
      <c r="J266" s="34"/>
      <c r="O266" s="38"/>
    </row>
    <row r="267" spans="4:15" s="39" customFormat="1" ht="12" customHeight="1">
      <c r="D267" s="51"/>
      <c r="E267" s="51"/>
      <c r="F267" s="51"/>
      <c r="J267" s="34"/>
      <c r="O267" s="38"/>
    </row>
    <row r="268" spans="4:15" s="39" customFormat="1" ht="12" customHeight="1">
      <c r="D268" s="51"/>
      <c r="E268" s="51"/>
      <c r="F268" s="51"/>
      <c r="J268" s="34"/>
      <c r="O268" s="38"/>
    </row>
    <row r="269" spans="4:15" s="39" customFormat="1" ht="12" customHeight="1">
      <c r="D269" s="51"/>
      <c r="E269" s="51"/>
      <c r="F269" s="51"/>
      <c r="J269" s="34"/>
      <c r="O269" s="38"/>
    </row>
    <row r="270" spans="4:15" s="39" customFormat="1" ht="12" customHeight="1">
      <c r="D270" s="51"/>
      <c r="E270" s="51"/>
      <c r="F270" s="51"/>
      <c r="J270" s="34"/>
      <c r="O270" s="38"/>
    </row>
    <row r="271" spans="4:15" s="39" customFormat="1" ht="12" customHeight="1">
      <c r="D271" s="51"/>
      <c r="E271" s="51"/>
      <c r="F271" s="51"/>
      <c r="J271" s="34"/>
      <c r="O271" s="38"/>
    </row>
    <row r="272" spans="4:15" s="39" customFormat="1" ht="12" customHeight="1">
      <c r="D272" s="51"/>
      <c r="E272" s="51"/>
      <c r="F272" s="51"/>
      <c r="J272" s="34"/>
      <c r="O272" s="38"/>
    </row>
    <row r="273" spans="4:15" s="39" customFormat="1" ht="12" customHeight="1">
      <c r="D273" s="51"/>
      <c r="E273" s="51"/>
      <c r="F273" s="51"/>
      <c r="J273" s="34"/>
      <c r="O273" s="38"/>
    </row>
    <row r="274" spans="4:15" s="39" customFormat="1" ht="12" customHeight="1">
      <c r="D274" s="51"/>
      <c r="E274" s="51"/>
      <c r="F274" s="51"/>
      <c r="J274" s="34"/>
      <c r="O274" s="38"/>
    </row>
    <row r="275" spans="4:15" s="39" customFormat="1" ht="12" customHeight="1">
      <c r="D275" s="51"/>
      <c r="E275" s="51"/>
      <c r="F275" s="51"/>
      <c r="J275" s="34"/>
      <c r="O275" s="38"/>
    </row>
    <row r="276" spans="4:15" s="39" customFormat="1" ht="12" customHeight="1">
      <c r="D276" s="51"/>
      <c r="E276" s="51"/>
      <c r="F276" s="51"/>
      <c r="J276" s="34"/>
      <c r="O276" s="38"/>
    </row>
    <row r="277" spans="4:15" s="39" customFormat="1" ht="12" customHeight="1">
      <c r="D277" s="51"/>
      <c r="E277" s="51"/>
      <c r="F277" s="51"/>
      <c r="J277" s="34"/>
      <c r="O277" s="38"/>
    </row>
    <row r="278" spans="4:15" s="39" customFormat="1" ht="12" customHeight="1">
      <c r="D278" s="51"/>
      <c r="E278" s="51"/>
      <c r="F278" s="51"/>
      <c r="J278" s="34"/>
      <c r="O278" s="38"/>
    </row>
    <row r="279" spans="4:15" s="39" customFormat="1" ht="12" customHeight="1">
      <c r="D279" s="51"/>
      <c r="E279" s="51"/>
      <c r="F279" s="51"/>
      <c r="J279" s="34"/>
      <c r="O279" s="38"/>
    </row>
    <row r="280" spans="4:15" s="39" customFormat="1" ht="12" customHeight="1">
      <c r="D280" s="51"/>
      <c r="E280" s="51"/>
      <c r="F280" s="51"/>
      <c r="J280" s="34"/>
      <c r="O280" s="38"/>
    </row>
    <row r="281" spans="4:15" s="39" customFormat="1" ht="12" customHeight="1">
      <c r="D281" s="51"/>
      <c r="E281" s="51"/>
      <c r="F281" s="51"/>
      <c r="J281" s="34"/>
      <c r="O281" s="38"/>
    </row>
    <row r="282" spans="4:15" s="39" customFormat="1" ht="12" customHeight="1">
      <c r="D282" s="51"/>
      <c r="E282" s="51"/>
      <c r="F282" s="51"/>
      <c r="J282" s="34"/>
      <c r="O282" s="38"/>
    </row>
    <row r="283" spans="4:15" s="39" customFormat="1" ht="12" customHeight="1">
      <c r="D283" s="51"/>
      <c r="E283" s="51"/>
      <c r="F283" s="51"/>
      <c r="J283" s="34"/>
      <c r="O283" s="38"/>
    </row>
    <row r="284" spans="4:15" s="39" customFormat="1" ht="12" customHeight="1">
      <c r="D284" s="51"/>
      <c r="E284" s="51"/>
      <c r="F284" s="51"/>
      <c r="J284" s="34"/>
      <c r="O284" s="38"/>
    </row>
    <row r="285" spans="4:15" s="39" customFormat="1" ht="12" customHeight="1">
      <c r="D285" s="51"/>
      <c r="E285" s="51"/>
      <c r="F285" s="51"/>
      <c r="J285" s="34"/>
      <c r="O285" s="38"/>
    </row>
    <row r="286" spans="4:15" s="39" customFormat="1" ht="12" customHeight="1">
      <c r="D286" s="51"/>
      <c r="E286" s="51"/>
      <c r="F286" s="51"/>
      <c r="J286" s="34"/>
      <c r="O286" s="38"/>
    </row>
    <row r="287" spans="4:15" s="39" customFormat="1" ht="12" customHeight="1">
      <c r="D287" s="51"/>
      <c r="E287" s="51"/>
      <c r="F287" s="51"/>
      <c r="J287" s="34"/>
      <c r="O287" s="38"/>
    </row>
    <row r="288" spans="4:15" s="39" customFormat="1" ht="12" customHeight="1">
      <c r="D288" s="51"/>
      <c r="E288" s="51"/>
      <c r="F288" s="51"/>
      <c r="J288" s="34"/>
      <c r="O288" s="38"/>
    </row>
    <row r="289" spans="4:15" s="39" customFormat="1" ht="12" customHeight="1">
      <c r="D289" s="51"/>
      <c r="E289" s="51"/>
      <c r="F289" s="51"/>
      <c r="J289" s="34"/>
      <c r="O289" s="38"/>
    </row>
    <row r="290" spans="4:15" s="39" customFormat="1" ht="12" customHeight="1">
      <c r="D290" s="51"/>
      <c r="E290" s="51"/>
      <c r="F290" s="51"/>
      <c r="J290" s="34"/>
      <c r="O290" s="38"/>
    </row>
    <row r="291" spans="4:15" s="39" customFormat="1" ht="12" customHeight="1">
      <c r="D291" s="51"/>
      <c r="E291" s="51"/>
      <c r="F291" s="51"/>
      <c r="J291" s="34"/>
      <c r="O291" s="38"/>
    </row>
    <row r="292" spans="4:15" s="39" customFormat="1" ht="12" customHeight="1">
      <c r="D292" s="51"/>
      <c r="E292" s="51"/>
      <c r="F292" s="51"/>
      <c r="J292" s="34"/>
      <c r="O292" s="38"/>
    </row>
    <row r="293" spans="4:15" s="39" customFormat="1" ht="12" customHeight="1">
      <c r="D293" s="51"/>
      <c r="E293" s="51"/>
      <c r="F293" s="51"/>
      <c r="J293" s="34"/>
      <c r="O293" s="38"/>
    </row>
    <row r="294" spans="4:15" s="39" customFormat="1" ht="12" customHeight="1">
      <c r="D294" s="51"/>
      <c r="E294" s="51"/>
      <c r="F294" s="51"/>
      <c r="J294" s="34"/>
      <c r="O294" s="38"/>
    </row>
    <row r="295" spans="4:15" s="39" customFormat="1" ht="12" customHeight="1">
      <c r="D295" s="51"/>
      <c r="E295" s="51"/>
      <c r="F295" s="51"/>
      <c r="J295" s="34"/>
      <c r="O295" s="38"/>
    </row>
    <row r="296" spans="4:15" s="39" customFormat="1" ht="12" customHeight="1">
      <c r="D296" s="51"/>
      <c r="E296" s="51"/>
      <c r="F296" s="51"/>
      <c r="J296" s="34"/>
      <c r="O296" s="38"/>
    </row>
    <row r="297" spans="4:15" s="39" customFormat="1" ht="12" customHeight="1">
      <c r="D297" s="51"/>
      <c r="E297" s="51"/>
      <c r="F297" s="51"/>
      <c r="J297" s="34"/>
      <c r="O297" s="38"/>
    </row>
    <row r="298" spans="4:15" s="39" customFormat="1" ht="12" customHeight="1">
      <c r="D298" s="51"/>
      <c r="E298" s="51"/>
      <c r="F298" s="51"/>
      <c r="J298" s="34"/>
      <c r="O298" s="38"/>
    </row>
    <row r="299" spans="4:15" s="39" customFormat="1" ht="12" customHeight="1">
      <c r="D299" s="51"/>
      <c r="E299" s="51"/>
      <c r="F299" s="51"/>
      <c r="J299" s="34"/>
      <c r="O299" s="38"/>
    </row>
    <row r="300" spans="4:15" s="39" customFormat="1" ht="12" customHeight="1">
      <c r="D300" s="51"/>
      <c r="E300" s="51"/>
      <c r="F300" s="51"/>
      <c r="J300" s="34"/>
      <c r="O300" s="38"/>
    </row>
    <row r="301" spans="4:15" s="39" customFormat="1" ht="12" customHeight="1">
      <c r="D301" s="51"/>
      <c r="E301" s="51"/>
      <c r="F301" s="51"/>
      <c r="J301" s="34"/>
      <c r="O301" s="38"/>
    </row>
    <row r="302" spans="4:15" s="39" customFormat="1" ht="12" customHeight="1">
      <c r="D302" s="51"/>
      <c r="E302" s="51"/>
      <c r="F302" s="51"/>
      <c r="J302" s="34"/>
      <c r="O302" s="38"/>
    </row>
    <row r="303" spans="4:15" s="39" customFormat="1" ht="12" customHeight="1">
      <c r="D303" s="51"/>
      <c r="E303" s="51"/>
      <c r="F303" s="51"/>
      <c r="J303" s="34"/>
      <c r="O303" s="38"/>
    </row>
    <row r="304" spans="4:15" s="39" customFormat="1" ht="12" customHeight="1">
      <c r="D304" s="51"/>
      <c r="E304" s="51"/>
      <c r="F304" s="51"/>
      <c r="J304" s="34"/>
      <c r="O304" s="38"/>
    </row>
    <row r="305" spans="4:15" s="39" customFormat="1" ht="12" customHeight="1">
      <c r="D305" s="51"/>
      <c r="E305" s="51"/>
      <c r="F305" s="51"/>
      <c r="J305" s="34"/>
      <c r="O305" s="38"/>
    </row>
    <row r="306" spans="4:15" s="39" customFormat="1" ht="12" customHeight="1">
      <c r="D306" s="51"/>
      <c r="E306" s="51"/>
      <c r="F306" s="51"/>
      <c r="J306" s="34"/>
      <c r="O306" s="38"/>
    </row>
    <row r="307" spans="4:15" s="39" customFormat="1" ht="12" customHeight="1">
      <c r="D307" s="51"/>
      <c r="E307" s="51"/>
      <c r="F307" s="51"/>
      <c r="J307" s="34"/>
      <c r="O307" s="38"/>
    </row>
    <row r="308" spans="4:15" s="39" customFormat="1" ht="12" customHeight="1">
      <c r="D308" s="51"/>
      <c r="E308" s="51"/>
      <c r="F308" s="51"/>
      <c r="J308" s="34"/>
      <c r="O308" s="38"/>
    </row>
    <row r="309" spans="4:15" s="39" customFormat="1" ht="12" customHeight="1">
      <c r="D309" s="51"/>
      <c r="E309" s="51"/>
      <c r="F309" s="51"/>
      <c r="J309" s="34"/>
      <c r="O309" s="38"/>
    </row>
    <row r="310" spans="4:15" s="39" customFormat="1" ht="12" customHeight="1">
      <c r="D310" s="51"/>
      <c r="E310" s="51"/>
      <c r="F310" s="51"/>
      <c r="J310" s="34"/>
      <c r="O310" s="38"/>
    </row>
    <row r="311" spans="4:15" s="39" customFormat="1" ht="12" customHeight="1">
      <c r="D311" s="51"/>
      <c r="E311" s="51"/>
      <c r="F311" s="51"/>
      <c r="J311" s="34"/>
      <c r="O311" s="38"/>
    </row>
    <row r="312" spans="4:15" s="39" customFormat="1" ht="12" customHeight="1">
      <c r="D312" s="51"/>
      <c r="E312" s="51"/>
      <c r="F312" s="51"/>
      <c r="J312" s="34"/>
      <c r="O312" s="38"/>
    </row>
    <row r="313" spans="4:15" s="39" customFormat="1" ht="12" customHeight="1">
      <c r="D313" s="51"/>
      <c r="E313" s="51"/>
      <c r="F313" s="51"/>
      <c r="J313" s="34"/>
      <c r="O313" s="38"/>
    </row>
    <row r="314" spans="4:15" s="39" customFormat="1" ht="12" customHeight="1">
      <c r="D314" s="51"/>
      <c r="E314" s="51"/>
      <c r="F314" s="51"/>
      <c r="J314" s="34"/>
      <c r="O314" s="38"/>
    </row>
    <row r="315" spans="4:15" s="39" customFormat="1" ht="12" customHeight="1">
      <c r="D315" s="51"/>
      <c r="E315" s="51"/>
      <c r="F315" s="51"/>
      <c r="J315" s="34"/>
      <c r="O315" s="38"/>
    </row>
    <row r="316" spans="4:15" s="39" customFormat="1" ht="12" customHeight="1">
      <c r="D316" s="51"/>
      <c r="E316" s="51"/>
      <c r="F316" s="51"/>
      <c r="J316" s="34"/>
      <c r="O316" s="38"/>
    </row>
    <row r="317" spans="4:15" s="39" customFormat="1" ht="12" customHeight="1">
      <c r="D317" s="51"/>
      <c r="E317" s="51"/>
      <c r="F317" s="51"/>
      <c r="J317" s="34"/>
      <c r="O317" s="38"/>
    </row>
    <row r="318" spans="4:15" s="39" customFormat="1" ht="12" customHeight="1">
      <c r="D318" s="51"/>
      <c r="E318" s="51"/>
      <c r="F318" s="51"/>
      <c r="J318" s="34"/>
      <c r="O318" s="38"/>
    </row>
    <row r="319" spans="4:15" s="39" customFormat="1" ht="12" customHeight="1">
      <c r="D319" s="51"/>
      <c r="E319" s="51"/>
      <c r="F319" s="51"/>
      <c r="J319" s="34"/>
      <c r="O319" s="38"/>
    </row>
    <row r="320" spans="4:15" s="39" customFormat="1" ht="12" customHeight="1">
      <c r="D320" s="51"/>
      <c r="E320" s="51"/>
      <c r="F320" s="51"/>
      <c r="J320" s="34"/>
      <c r="O320" s="38"/>
    </row>
    <row r="321" spans="4:15" s="39" customFormat="1" ht="12" customHeight="1">
      <c r="D321" s="51"/>
      <c r="E321" s="51"/>
      <c r="F321" s="51"/>
      <c r="J321" s="34"/>
      <c r="O321" s="38"/>
    </row>
    <row r="322" spans="4:15" s="39" customFormat="1" ht="12" customHeight="1">
      <c r="D322" s="51"/>
      <c r="E322" s="51"/>
      <c r="F322" s="51"/>
      <c r="J322" s="34"/>
      <c r="O322" s="38"/>
    </row>
    <row r="323" spans="4:15" s="39" customFormat="1" ht="12" customHeight="1">
      <c r="D323" s="51"/>
      <c r="E323" s="51"/>
      <c r="F323" s="51"/>
      <c r="J323" s="34"/>
      <c r="O323" s="38"/>
    </row>
    <row r="324" spans="4:15" s="39" customFormat="1" ht="12" customHeight="1">
      <c r="D324" s="51"/>
      <c r="E324" s="51"/>
      <c r="F324" s="51"/>
      <c r="J324" s="34"/>
      <c r="O324" s="38"/>
    </row>
    <row r="325" spans="4:15" s="39" customFormat="1" ht="12" customHeight="1">
      <c r="D325" s="51"/>
      <c r="E325" s="51"/>
      <c r="F325" s="51"/>
      <c r="J325" s="34"/>
      <c r="O325" s="38"/>
    </row>
    <row r="326" spans="4:15" s="39" customFormat="1" ht="12" customHeight="1">
      <c r="D326" s="51"/>
      <c r="E326" s="51"/>
      <c r="F326" s="51"/>
      <c r="J326" s="34"/>
      <c r="O326" s="38"/>
    </row>
    <row r="327" spans="4:15" s="39" customFormat="1" ht="12" customHeight="1">
      <c r="D327" s="51"/>
      <c r="E327" s="51"/>
      <c r="F327" s="51"/>
      <c r="J327" s="34"/>
      <c r="O327" s="38"/>
    </row>
    <row r="328" spans="4:15" s="39" customFormat="1" ht="12" customHeight="1">
      <c r="D328" s="51"/>
      <c r="E328" s="51"/>
      <c r="F328" s="51"/>
      <c r="J328" s="34"/>
      <c r="O328" s="38"/>
    </row>
    <row r="329" spans="4:15" s="39" customFormat="1" ht="12" customHeight="1">
      <c r="D329" s="51"/>
      <c r="E329" s="51"/>
      <c r="F329" s="51"/>
      <c r="J329" s="34"/>
      <c r="O329" s="38"/>
    </row>
    <row r="330" spans="4:15" s="39" customFormat="1" ht="12" customHeight="1">
      <c r="D330" s="51"/>
      <c r="E330" s="51"/>
      <c r="F330" s="51"/>
      <c r="J330" s="34"/>
      <c r="O330" s="38"/>
    </row>
    <row r="331" spans="4:15" s="39" customFormat="1" ht="12" customHeight="1">
      <c r="D331" s="51"/>
      <c r="E331" s="51"/>
      <c r="F331" s="51"/>
      <c r="J331" s="34"/>
      <c r="O331" s="38"/>
    </row>
    <row r="332" spans="4:15" s="39" customFormat="1" ht="12" customHeight="1">
      <c r="D332" s="51"/>
      <c r="E332" s="51"/>
      <c r="F332" s="51"/>
      <c r="J332" s="34"/>
      <c r="O332" s="38"/>
    </row>
    <row r="333" spans="4:15" s="39" customFormat="1" ht="12" customHeight="1">
      <c r="D333" s="51"/>
      <c r="E333" s="51"/>
      <c r="F333" s="51"/>
      <c r="J333" s="34"/>
      <c r="O333" s="38"/>
    </row>
    <row r="334" spans="4:15" s="39" customFormat="1" ht="12" customHeight="1">
      <c r="D334" s="51"/>
      <c r="E334" s="51"/>
      <c r="F334" s="51"/>
      <c r="J334" s="34"/>
      <c r="O334" s="38"/>
    </row>
    <row r="335" spans="4:15" s="39" customFormat="1" ht="12" customHeight="1">
      <c r="D335" s="51"/>
      <c r="E335" s="51"/>
      <c r="F335" s="51"/>
      <c r="J335" s="34"/>
      <c r="O335" s="38"/>
    </row>
    <row r="336" spans="4:15" s="39" customFormat="1" ht="12" customHeight="1">
      <c r="D336" s="51"/>
      <c r="E336" s="51"/>
      <c r="F336" s="51"/>
      <c r="J336" s="34"/>
      <c r="O336" s="38"/>
    </row>
    <row r="337" spans="4:15" s="39" customFormat="1" ht="12" customHeight="1">
      <c r="D337" s="51"/>
      <c r="E337" s="51"/>
      <c r="F337" s="51"/>
      <c r="J337" s="34"/>
      <c r="O337" s="38"/>
    </row>
    <row r="338" spans="4:15" s="39" customFormat="1" ht="12" customHeight="1">
      <c r="D338" s="51"/>
      <c r="E338" s="51"/>
      <c r="F338" s="51"/>
      <c r="J338" s="34"/>
      <c r="O338" s="38"/>
    </row>
    <row r="339" spans="4:15" s="39" customFormat="1" ht="12" customHeight="1">
      <c r="D339" s="51"/>
      <c r="E339" s="51"/>
      <c r="F339" s="51"/>
      <c r="J339" s="34"/>
      <c r="O339" s="38"/>
    </row>
    <row r="340" spans="4:15" s="39" customFormat="1" ht="12" customHeight="1">
      <c r="D340" s="51"/>
      <c r="E340" s="51"/>
      <c r="F340" s="51"/>
      <c r="J340" s="34"/>
      <c r="O340" s="38"/>
    </row>
    <row r="341" spans="4:15" s="39" customFormat="1" ht="12" customHeight="1">
      <c r="D341" s="51"/>
      <c r="E341" s="51"/>
      <c r="F341" s="51"/>
      <c r="J341" s="34"/>
      <c r="O341" s="38"/>
    </row>
    <row r="342" spans="4:15" s="39" customFormat="1" ht="12" customHeight="1">
      <c r="D342" s="51"/>
      <c r="E342" s="51"/>
      <c r="F342" s="51"/>
      <c r="J342" s="34"/>
      <c r="O342" s="38"/>
    </row>
    <row r="343" spans="4:15" s="39" customFormat="1" ht="12" customHeight="1">
      <c r="D343" s="51"/>
      <c r="E343" s="51"/>
      <c r="F343" s="51"/>
      <c r="J343" s="34"/>
      <c r="O343" s="38"/>
    </row>
    <row r="344" spans="4:15" s="39" customFormat="1" ht="12" customHeight="1">
      <c r="D344" s="51"/>
      <c r="E344" s="51"/>
      <c r="F344" s="51"/>
      <c r="J344" s="34"/>
      <c r="O344" s="38"/>
    </row>
    <row r="345" spans="4:15" s="39" customFormat="1" ht="12" customHeight="1">
      <c r="D345" s="51"/>
      <c r="E345" s="51"/>
      <c r="F345" s="51"/>
      <c r="J345" s="34"/>
      <c r="O345" s="38"/>
    </row>
    <row r="346" spans="4:15" s="39" customFormat="1" ht="12" customHeight="1">
      <c r="D346" s="51"/>
      <c r="E346" s="51"/>
      <c r="F346" s="51"/>
      <c r="J346" s="34"/>
      <c r="O346" s="38"/>
    </row>
    <row r="347" spans="4:15" s="39" customFormat="1" ht="12" customHeight="1">
      <c r="D347" s="51"/>
      <c r="E347" s="51"/>
      <c r="F347" s="51"/>
      <c r="J347" s="34"/>
      <c r="O347" s="38"/>
    </row>
    <row r="348" spans="4:15" s="39" customFormat="1" ht="12" customHeight="1">
      <c r="D348" s="51"/>
      <c r="E348" s="51"/>
      <c r="F348" s="51"/>
      <c r="J348" s="34"/>
      <c r="O348" s="38"/>
    </row>
    <row r="349" spans="4:15" s="39" customFormat="1" ht="12" customHeight="1">
      <c r="D349" s="51"/>
      <c r="E349" s="51"/>
      <c r="F349" s="51"/>
      <c r="J349" s="34"/>
      <c r="O349" s="38"/>
    </row>
    <row r="350" spans="4:15" s="39" customFormat="1" ht="12" customHeight="1">
      <c r="D350" s="51"/>
      <c r="E350" s="51"/>
      <c r="F350" s="51"/>
      <c r="J350" s="34"/>
      <c r="O350" s="38"/>
    </row>
    <row r="351" spans="4:15" s="39" customFormat="1" ht="12" customHeight="1">
      <c r="D351" s="51"/>
      <c r="E351" s="51"/>
      <c r="F351" s="51"/>
      <c r="J351" s="34"/>
      <c r="O351" s="38"/>
    </row>
    <row r="352" spans="4:15" s="39" customFormat="1" ht="12" customHeight="1">
      <c r="D352" s="51"/>
      <c r="E352" s="51"/>
      <c r="F352" s="51"/>
      <c r="J352" s="34"/>
      <c r="O352" s="38"/>
    </row>
    <row r="353" spans="4:15" s="39" customFormat="1" ht="12" customHeight="1">
      <c r="D353" s="51"/>
      <c r="E353" s="51"/>
      <c r="F353" s="51"/>
      <c r="J353" s="34"/>
      <c r="O353" s="38"/>
    </row>
    <row r="354" spans="4:15" s="39" customFormat="1" ht="12" customHeight="1">
      <c r="D354" s="51"/>
      <c r="E354" s="51"/>
      <c r="F354" s="51"/>
      <c r="J354" s="34"/>
      <c r="O354" s="38"/>
    </row>
    <row r="355" spans="4:15" s="39" customFormat="1" ht="12" customHeight="1">
      <c r="D355" s="51"/>
      <c r="E355" s="51"/>
      <c r="F355" s="51"/>
      <c r="J355" s="34"/>
      <c r="O355" s="38"/>
    </row>
    <row r="356" spans="4:15" s="39" customFormat="1" ht="12" customHeight="1">
      <c r="D356" s="51"/>
      <c r="E356" s="51"/>
      <c r="F356" s="51"/>
      <c r="J356" s="34"/>
      <c r="O356" s="38"/>
    </row>
    <row r="357" spans="4:15" s="39" customFormat="1" ht="12" customHeight="1">
      <c r="D357" s="51"/>
      <c r="E357" s="51"/>
      <c r="F357" s="51"/>
      <c r="J357" s="34"/>
      <c r="O357" s="38"/>
    </row>
    <row r="358" spans="4:15" s="39" customFormat="1" ht="12" customHeight="1">
      <c r="D358" s="51"/>
      <c r="E358" s="51"/>
      <c r="F358" s="51"/>
      <c r="J358" s="34"/>
      <c r="O358" s="38"/>
    </row>
    <row r="359" spans="4:15" s="39" customFormat="1" ht="12" customHeight="1">
      <c r="D359" s="51"/>
      <c r="E359" s="51"/>
      <c r="F359" s="51"/>
      <c r="J359" s="34"/>
      <c r="O359" s="38"/>
    </row>
    <row r="360" spans="4:15" s="39" customFormat="1" ht="12" customHeight="1">
      <c r="D360" s="51"/>
      <c r="E360" s="51"/>
      <c r="F360" s="51"/>
      <c r="J360" s="34"/>
      <c r="O360" s="38"/>
    </row>
    <row r="361" spans="4:15" s="39" customFormat="1" ht="12" customHeight="1">
      <c r="D361" s="51"/>
      <c r="E361" s="51"/>
      <c r="F361" s="51"/>
      <c r="J361" s="34"/>
      <c r="O361" s="38"/>
    </row>
    <row r="362" spans="4:15" s="39" customFormat="1" ht="12" customHeight="1">
      <c r="D362" s="51"/>
      <c r="E362" s="51"/>
      <c r="F362" s="51"/>
      <c r="J362" s="34"/>
      <c r="O362" s="38"/>
    </row>
    <row r="363" spans="4:15" s="39" customFormat="1" ht="12" customHeight="1">
      <c r="D363" s="51"/>
      <c r="E363" s="51"/>
      <c r="F363" s="51"/>
      <c r="J363" s="34"/>
      <c r="O363" s="38"/>
    </row>
    <row r="364" spans="4:15" s="39" customFormat="1" ht="12" customHeight="1">
      <c r="D364" s="51"/>
      <c r="E364" s="51"/>
      <c r="F364" s="51"/>
      <c r="J364" s="34"/>
      <c r="O364" s="38"/>
    </row>
    <row r="365" spans="4:15" s="39" customFormat="1" ht="12" customHeight="1">
      <c r="D365" s="51"/>
      <c r="E365" s="51"/>
      <c r="F365" s="51"/>
      <c r="J365" s="34"/>
      <c r="O365" s="38"/>
    </row>
    <row r="366" spans="4:15" s="39" customFormat="1" ht="12" customHeight="1">
      <c r="D366" s="51"/>
      <c r="E366" s="51"/>
      <c r="F366" s="51"/>
      <c r="J366" s="34"/>
      <c r="O366" s="38"/>
    </row>
    <row r="367" spans="4:15" s="39" customFormat="1" ht="12" customHeight="1">
      <c r="D367" s="51"/>
      <c r="E367" s="51"/>
      <c r="F367" s="51"/>
      <c r="J367" s="34"/>
      <c r="O367" s="38"/>
    </row>
    <row r="368" spans="4:15" s="39" customFormat="1" ht="12" customHeight="1">
      <c r="D368" s="51"/>
      <c r="E368" s="51"/>
      <c r="F368" s="51"/>
      <c r="J368" s="34"/>
      <c r="O368" s="38"/>
    </row>
    <row r="369" spans="4:15" s="39" customFormat="1" ht="12" customHeight="1">
      <c r="D369" s="51"/>
      <c r="E369" s="51"/>
      <c r="F369" s="51"/>
      <c r="J369" s="34"/>
      <c r="O369" s="38"/>
    </row>
    <row r="370" spans="4:15" s="39" customFormat="1" ht="12" customHeight="1">
      <c r="D370" s="51"/>
      <c r="E370" s="51"/>
      <c r="F370" s="51"/>
      <c r="J370" s="34"/>
      <c r="O370" s="38"/>
    </row>
    <row r="371" spans="4:15" s="39" customFormat="1" ht="12" customHeight="1">
      <c r="D371" s="51"/>
      <c r="E371" s="51"/>
      <c r="F371" s="51"/>
      <c r="J371" s="34"/>
      <c r="O371" s="38"/>
    </row>
    <row r="372" spans="4:15" s="39" customFormat="1" ht="12" customHeight="1">
      <c r="D372" s="51"/>
      <c r="E372" s="51"/>
      <c r="F372" s="51"/>
      <c r="J372" s="34"/>
      <c r="O372" s="38"/>
    </row>
    <row r="373" spans="4:15" s="39" customFormat="1" ht="12" customHeight="1">
      <c r="D373" s="51"/>
      <c r="E373" s="51"/>
      <c r="F373" s="51"/>
      <c r="J373" s="34"/>
      <c r="O373" s="38"/>
    </row>
    <row r="374" spans="4:15" s="39" customFormat="1" ht="12" customHeight="1">
      <c r="D374" s="51"/>
      <c r="E374" s="51"/>
      <c r="F374" s="51"/>
      <c r="J374" s="34"/>
      <c r="O374" s="38"/>
    </row>
    <row r="375" spans="4:15" s="39" customFormat="1" ht="12" customHeight="1">
      <c r="D375" s="51"/>
      <c r="E375" s="51"/>
      <c r="F375" s="51"/>
      <c r="J375" s="34"/>
      <c r="O375" s="38"/>
    </row>
    <row r="376" spans="4:15" s="39" customFormat="1" ht="12" customHeight="1">
      <c r="D376" s="51"/>
      <c r="E376" s="51"/>
      <c r="F376" s="51"/>
      <c r="J376" s="34"/>
      <c r="O376" s="38"/>
    </row>
    <row r="377" spans="4:15" s="39" customFormat="1" ht="12" customHeight="1">
      <c r="D377" s="51"/>
      <c r="E377" s="51"/>
      <c r="F377" s="51"/>
      <c r="J377" s="34"/>
      <c r="O377" s="38"/>
    </row>
    <row r="378" spans="4:15" s="39" customFormat="1" ht="12" customHeight="1">
      <c r="D378" s="51"/>
      <c r="E378" s="51"/>
      <c r="F378" s="51"/>
      <c r="J378" s="34"/>
      <c r="O378" s="38"/>
    </row>
    <row r="379" spans="4:15" s="39" customFormat="1" ht="12" customHeight="1">
      <c r="D379" s="51"/>
      <c r="E379" s="51"/>
      <c r="F379" s="51"/>
      <c r="J379" s="34"/>
      <c r="O379" s="38"/>
    </row>
    <row r="380" spans="4:15" s="39" customFormat="1" ht="12" customHeight="1">
      <c r="D380" s="51"/>
      <c r="E380" s="51"/>
      <c r="F380" s="51"/>
      <c r="J380" s="34"/>
      <c r="O380" s="38"/>
    </row>
    <row r="381" spans="4:15" s="39" customFormat="1" ht="12" customHeight="1">
      <c r="D381" s="51"/>
      <c r="E381" s="51"/>
      <c r="F381" s="51"/>
      <c r="J381" s="34"/>
      <c r="O381" s="38"/>
    </row>
    <row r="382" spans="4:15" s="39" customFormat="1" ht="12" customHeight="1">
      <c r="D382" s="51"/>
      <c r="E382" s="51"/>
      <c r="F382" s="51"/>
      <c r="J382" s="34"/>
      <c r="O382" s="38"/>
    </row>
    <row r="383" spans="4:15" s="39" customFormat="1" ht="12" customHeight="1">
      <c r="D383" s="51"/>
      <c r="E383" s="51"/>
      <c r="F383" s="51"/>
      <c r="J383" s="34"/>
      <c r="O383" s="38"/>
    </row>
    <row r="384" spans="4:15" s="39" customFormat="1" ht="12" customHeight="1">
      <c r="D384" s="51"/>
      <c r="E384" s="51"/>
      <c r="F384" s="51"/>
      <c r="J384" s="34"/>
      <c r="O384" s="38"/>
    </row>
    <row r="385" spans="4:15" s="39" customFormat="1" ht="12" customHeight="1">
      <c r="D385" s="51"/>
      <c r="E385" s="51"/>
      <c r="F385" s="51"/>
      <c r="J385" s="34"/>
      <c r="O385" s="38"/>
    </row>
    <row r="386" spans="4:15" s="39" customFormat="1" ht="12" customHeight="1">
      <c r="D386" s="51"/>
      <c r="E386" s="51"/>
      <c r="F386" s="51"/>
      <c r="J386" s="34"/>
      <c r="O386" s="38"/>
    </row>
    <row r="387" spans="4:15" s="39" customFormat="1" ht="12" customHeight="1">
      <c r="D387" s="51"/>
      <c r="E387" s="51"/>
      <c r="F387" s="51"/>
      <c r="J387" s="34"/>
      <c r="O387" s="38"/>
    </row>
    <row r="388" spans="4:15" s="39" customFormat="1" ht="12" customHeight="1">
      <c r="D388" s="51"/>
      <c r="E388" s="51"/>
      <c r="F388" s="51"/>
      <c r="J388" s="34"/>
      <c r="O388" s="38"/>
    </row>
    <row r="389" spans="4:15" s="39" customFormat="1" ht="12" customHeight="1">
      <c r="D389" s="51"/>
      <c r="E389" s="51"/>
      <c r="F389" s="51"/>
      <c r="J389" s="34"/>
      <c r="O389" s="38"/>
    </row>
    <row r="390" spans="4:15" s="39" customFormat="1" ht="12" customHeight="1">
      <c r="D390" s="51"/>
      <c r="E390" s="51"/>
      <c r="F390" s="51"/>
      <c r="J390" s="34"/>
      <c r="O390" s="38"/>
    </row>
    <row r="391" spans="4:15" s="39" customFormat="1" ht="12" customHeight="1">
      <c r="D391" s="51"/>
      <c r="E391" s="51"/>
      <c r="F391" s="51"/>
      <c r="J391" s="34"/>
      <c r="O391" s="38"/>
    </row>
    <row r="392" spans="4:15" s="39" customFormat="1" ht="12" customHeight="1">
      <c r="D392" s="51"/>
      <c r="E392" s="51"/>
      <c r="F392" s="51"/>
      <c r="J392" s="34"/>
      <c r="O392" s="38"/>
    </row>
    <row r="393" spans="4:15" s="39" customFormat="1" ht="12" customHeight="1">
      <c r="D393" s="51"/>
      <c r="E393" s="51"/>
      <c r="F393" s="51"/>
      <c r="J393" s="34"/>
      <c r="O393" s="38"/>
    </row>
    <row r="394" spans="4:15" s="39" customFormat="1" ht="12" customHeight="1">
      <c r="D394" s="51"/>
      <c r="E394" s="51"/>
      <c r="F394" s="51"/>
      <c r="J394" s="34"/>
      <c r="O394" s="38"/>
    </row>
    <row r="395" spans="4:15" s="39" customFormat="1" ht="12" customHeight="1">
      <c r="D395" s="51"/>
      <c r="E395" s="51"/>
      <c r="F395" s="51"/>
      <c r="J395" s="34"/>
      <c r="O395" s="38"/>
    </row>
    <row r="396" spans="4:15" s="39" customFormat="1" ht="12" customHeight="1">
      <c r="D396" s="51"/>
      <c r="E396" s="51"/>
      <c r="F396" s="51"/>
      <c r="J396" s="34"/>
      <c r="O396" s="38"/>
    </row>
    <row r="397" spans="4:15" s="39" customFormat="1" ht="12" customHeight="1">
      <c r="D397" s="51"/>
      <c r="E397" s="51"/>
      <c r="F397" s="51"/>
      <c r="J397" s="34"/>
      <c r="O397" s="38"/>
    </row>
    <row r="398" spans="4:15" s="39" customFormat="1" ht="12" customHeight="1">
      <c r="D398" s="51"/>
      <c r="E398" s="51"/>
      <c r="F398" s="51"/>
      <c r="J398" s="34"/>
      <c r="O398" s="38"/>
    </row>
    <row r="399" spans="4:15" s="39" customFormat="1" ht="12" customHeight="1">
      <c r="D399" s="51"/>
      <c r="E399" s="51"/>
      <c r="F399" s="51"/>
      <c r="J399" s="34"/>
      <c r="O399" s="38"/>
    </row>
    <row r="400" spans="4:15" s="39" customFormat="1" ht="12" customHeight="1">
      <c r="D400" s="51"/>
      <c r="E400" s="51"/>
      <c r="F400" s="51"/>
      <c r="J400" s="34"/>
      <c r="O400" s="38"/>
    </row>
    <row r="401" spans="4:15" s="39" customFormat="1" ht="12" customHeight="1">
      <c r="D401" s="51"/>
      <c r="E401" s="51"/>
      <c r="F401" s="51"/>
      <c r="J401" s="34"/>
      <c r="O401" s="38"/>
    </row>
    <row r="402" spans="4:15" s="39" customFormat="1" ht="12" customHeight="1">
      <c r="D402" s="51"/>
      <c r="E402" s="51"/>
      <c r="F402" s="51"/>
      <c r="J402" s="34"/>
      <c r="O402" s="38"/>
    </row>
    <row r="403" spans="4:15" s="39" customFormat="1" ht="12" customHeight="1">
      <c r="D403" s="51"/>
      <c r="E403" s="51"/>
      <c r="F403" s="51"/>
      <c r="J403" s="34"/>
      <c r="O403" s="38"/>
    </row>
    <row r="404" spans="4:15" s="39" customFormat="1" ht="12" customHeight="1">
      <c r="D404" s="51"/>
      <c r="E404" s="51"/>
      <c r="F404" s="51"/>
      <c r="J404" s="34"/>
      <c r="O404" s="38"/>
    </row>
    <row r="405" spans="4:15" s="39" customFormat="1" ht="12" customHeight="1">
      <c r="D405" s="51"/>
      <c r="E405" s="51"/>
      <c r="F405" s="51"/>
      <c r="J405" s="34"/>
      <c r="O405" s="38"/>
    </row>
    <row r="406" spans="4:15" s="39" customFormat="1" ht="12" customHeight="1">
      <c r="D406" s="51"/>
      <c r="E406" s="51"/>
      <c r="F406" s="51"/>
      <c r="J406" s="34"/>
      <c r="O406" s="38"/>
    </row>
    <row r="407" spans="4:15" s="39" customFormat="1" ht="12" customHeight="1">
      <c r="D407" s="51"/>
      <c r="E407" s="51"/>
      <c r="F407" s="51"/>
      <c r="J407" s="34"/>
      <c r="O407" s="38"/>
    </row>
    <row r="408" spans="4:15" s="39" customFormat="1" ht="12" customHeight="1">
      <c r="D408" s="51"/>
      <c r="E408" s="51"/>
      <c r="F408" s="51"/>
      <c r="J408" s="34"/>
      <c r="O408" s="38"/>
    </row>
    <row r="409" spans="4:15" s="39" customFormat="1" ht="12" customHeight="1">
      <c r="D409" s="51"/>
      <c r="E409" s="51"/>
      <c r="F409" s="51"/>
      <c r="J409" s="34"/>
      <c r="O409" s="38"/>
    </row>
    <row r="410" spans="4:15" s="39" customFormat="1" ht="12" customHeight="1">
      <c r="D410" s="51"/>
      <c r="E410" s="51"/>
      <c r="F410" s="51"/>
      <c r="J410" s="34"/>
      <c r="O410" s="38"/>
    </row>
    <row r="411" spans="4:15" s="39" customFormat="1" ht="12" customHeight="1">
      <c r="D411" s="51"/>
      <c r="E411" s="51"/>
      <c r="F411" s="51"/>
      <c r="J411" s="34"/>
      <c r="O411" s="38"/>
    </row>
    <row r="412" spans="4:15" s="39" customFormat="1" ht="12" customHeight="1">
      <c r="D412" s="51"/>
      <c r="E412" s="51"/>
      <c r="F412" s="51"/>
      <c r="J412" s="34"/>
      <c r="O412" s="38"/>
    </row>
    <row r="413" spans="4:15" s="39" customFormat="1" ht="12" customHeight="1">
      <c r="D413" s="51"/>
      <c r="E413" s="51"/>
      <c r="F413" s="51"/>
      <c r="J413" s="34"/>
      <c r="O413" s="38"/>
    </row>
    <row r="414" spans="4:15" s="39" customFormat="1" ht="12" customHeight="1">
      <c r="D414" s="51"/>
      <c r="E414" s="51"/>
      <c r="F414" s="51"/>
      <c r="J414" s="34"/>
      <c r="O414" s="38"/>
    </row>
    <row r="415" spans="4:15" s="39" customFormat="1" ht="12" customHeight="1">
      <c r="D415" s="51"/>
      <c r="E415" s="51"/>
      <c r="F415" s="51"/>
      <c r="J415" s="34"/>
      <c r="O415" s="38"/>
    </row>
    <row r="416" spans="4:15" s="39" customFormat="1" ht="12" customHeight="1">
      <c r="D416" s="51"/>
      <c r="E416" s="51"/>
      <c r="F416" s="51"/>
      <c r="J416" s="34"/>
      <c r="O416" s="38"/>
    </row>
    <row r="417" spans="4:15" s="39" customFormat="1" ht="12" customHeight="1">
      <c r="D417" s="51"/>
      <c r="E417" s="51"/>
      <c r="F417" s="51"/>
      <c r="J417" s="34"/>
      <c r="O417" s="38"/>
    </row>
    <row r="418" spans="4:15" s="39" customFormat="1" ht="12" customHeight="1">
      <c r="D418" s="51"/>
      <c r="E418" s="51"/>
      <c r="F418" s="51"/>
      <c r="J418" s="34"/>
      <c r="O418" s="38"/>
    </row>
    <row r="419" spans="4:15" s="39" customFormat="1" ht="12" customHeight="1">
      <c r="D419" s="51"/>
      <c r="E419" s="51"/>
      <c r="F419" s="51"/>
      <c r="J419" s="34"/>
      <c r="O419" s="38"/>
    </row>
    <row r="420" spans="4:15" s="39" customFormat="1" ht="12" customHeight="1">
      <c r="D420" s="51"/>
      <c r="E420" s="51"/>
      <c r="F420" s="51"/>
      <c r="J420" s="34"/>
      <c r="O420" s="38"/>
    </row>
    <row r="421" spans="4:15" s="39" customFormat="1" ht="12" customHeight="1">
      <c r="D421" s="51"/>
      <c r="E421" s="51"/>
      <c r="F421" s="51"/>
      <c r="J421" s="34"/>
      <c r="O421" s="38"/>
    </row>
    <row r="422" spans="4:15" s="39" customFormat="1" ht="12" customHeight="1">
      <c r="D422" s="51"/>
      <c r="E422" s="51"/>
      <c r="F422" s="51"/>
      <c r="J422" s="34"/>
      <c r="O422" s="38"/>
    </row>
    <row r="423" spans="4:15" s="39" customFormat="1" ht="12" customHeight="1">
      <c r="D423" s="51"/>
      <c r="E423" s="51"/>
      <c r="F423" s="51"/>
      <c r="J423" s="34"/>
      <c r="O423" s="38"/>
    </row>
    <row r="424" spans="4:15" s="39" customFormat="1" ht="12" customHeight="1">
      <c r="D424" s="51"/>
      <c r="E424" s="51"/>
      <c r="F424" s="51"/>
      <c r="J424" s="34"/>
      <c r="O424" s="38"/>
    </row>
    <row r="425" spans="4:15" s="39" customFormat="1" ht="12" customHeight="1">
      <c r="D425" s="51"/>
      <c r="E425" s="51"/>
      <c r="F425" s="51"/>
      <c r="J425" s="34"/>
      <c r="O425" s="38"/>
    </row>
    <row r="426" spans="4:15" s="39" customFormat="1" ht="12" customHeight="1">
      <c r="D426" s="51"/>
      <c r="E426" s="51"/>
      <c r="F426" s="51"/>
      <c r="J426" s="34"/>
      <c r="O426" s="38"/>
    </row>
    <row r="427" spans="4:15" s="39" customFormat="1" ht="12" customHeight="1">
      <c r="D427" s="51"/>
      <c r="E427" s="51"/>
      <c r="F427" s="51"/>
      <c r="J427" s="34"/>
      <c r="O427" s="38"/>
    </row>
    <row r="428" spans="4:15" s="39" customFormat="1" ht="12" customHeight="1">
      <c r="D428" s="51"/>
      <c r="E428" s="51"/>
      <c r="F428" s="51"/>
      <c r="J428" s="34"/>
      <c r="O428" s="38"/>
    </row>
    <row r="429" spans="4:15" s="39" customFormat="1" ht="12" customHeight="1">
      <c r="D429" s="51"/>
      <c r="E429" s="51"/>
      <c r="F429" s="51"/>
      <c r="J429" s="34"/>
      <c r="O429" s="38"/>
    </row>
    <row r="430" spans="4:15" s="39" customFormat="1" ht="12" customHeight="1">
      <c r="D430" s="51"/>
      <c r="E430" s="51"/>
      <c r="F430" s="51"/>
      <c r="J430" s="34"/>
      <c r="O430" s="38"/>
    </row>
    <row r="431" spans="4:15" s="39" customFormat="1" ht="12" customHeight="1">
      <c r="D431" s="51"/>
      <c r="E431" s="51"/>
      <c r="F431" s="51"/>
      <c r="J431" s="34"/>
      <c r="O431" s="38"/>
    </row>
    <row r="432" spans="4:15" s="39" customFormat="1" ht="12" customHeight="1">
      <c r="D432" s="51"/>
      <c r="E432" s="51"/>
      <c r="F432" s="51"/>
      <c r="J432" s="34"/>
      <c r="O432" s="38"/>
    </row>
    <row r="433" spans="4:15" s="39" customFormat="1" ht="12" customHeight="1">
      <c r="D433" s="51"/>
      <c r="E433" s="51"/>
      <c r="F433" s="51"/>
      <c r="J433" s="34"/>
      <c r="O433" s="38"/>
    </row>
    <row r="434" spans="4:15" s="39" customFormat="1" ht="12" customHeight="1">
      <c r="D434" s="51"/>
      <c r="E434" s="51"/>
      <c r="F434" s="51"/>
      <c r="J434" s="34"/>
      <c r="O434" s="38"/>
    </row>
    <row r="435" spans="4:15" s="39" customFormat="1" ht="12" customHeight="1">
      <c r="D435" s="51"/>
      <c r="E435" s="51"/>
      <c r="F435" s="51"/>
      <c r="J435" s="34"/>
      <c r="O435" s="38"/>
    </row>
    <row r="436" spans="4:15" s="39" customFormat="1" ht="12" customHeight="1">
      <c r="D436" s="51"/>
      <c r="E436" s="51"/>
      <c r="F436" s="51"/>
      <c r="J436" s="34"/>
      <c r="O436" s="38"/>
    </row>
    <row r="437" spans="4:15" s="39" customFormat="1" ht="12" customHeight="1">
      <c r="D437" s="51"/>
      <c r="E437" s="51"/>
      <c r="F437" s="51"/>
      <c r="J437" s="34"/>
      <c r="O437" s="38"/>
    </row>
    <row r="438" spans="4:15" s="39" customFormat="1" ht="12" customHeight="1">
      <c r="D438" s="51"/>
      <c r="E438" s="51"/>
      <c r="F438" s="51"/>
      <c r="J438" s="34"/>
      <c r="O438" s="38"/>
    </row>
    <row r="439" spans="4:15" s="39" customFormat="1" ht="12" customHeight="1">
      <c r="D439" s="51"/>
      <c r="E439" s="51"/>
      <c r="F439" s="51"/>
      <c r="J439" s="34"/>
      <c r="O439" s="38"/>
    </row>
    <row r="440" spans="4:15" s="39" customFormat="1" ht="12" customHeight="1">
      <c r="D440" s="51"/>
      <c r="E440" s="51"/>
      <c r="F440" s="51"/>
      <c r="J440" s="34"/>
      <c r="O440" s="38"/>
    </row>
    <row r="441" spans="4:15" s="39" customFormat="1" ht="12" customHeight="1">
      <c r="D441" s="51"/>
      <c r="E441" s="51"/>
      <c r="F441" s="51"/>
      <c r="J441" s="34"/>
      <c r="O441" s="38"/>
    </row>
    <row r="442" spans="4:15" s="39" customFormat="1" ht="12" customHeight="1">
      <c r="D442" s="51"/>
      <c r="E442" s="51"/>
      <c r="F442" s="51"/>
      <c r="J442" s="34"/>
      <c r="O442" s="38"/>
    </row>
    <row r="443" spans="4:15" s="39" customFormat="1" ht="12" customHeight="1">
      <c r="D443" s="51"/>
      <c r="E443" s="51"/>
      <c r="F443" s="51"/>
      <c r="J443" s="34"/>
      <c r="O443" s="38"/>
    </row>
    <row r="444" spans="4:15" s="39" customFormat="1" ht="12" customHeight="1">
      <c r="D444" s="51"/>
      <c r="E444" s="51"/>
      <c r="F444" s="51"/>
      <c r="J444" s="34"/>
      <c r="O444" s="38"/>
    </row>
    <row r="445" spans="4:15" s="39" customFormat="1" ht="12" customHeight="1">
      <c r="D445" s="51"/>
      <c r="E445" s="51"/>
      <c r="F445" s="51"/>
      <c r="J445" s="34"/>
      <c r="O445" s="38"/>
    </row>
    <row r="446" spans="4:15" s="39" customFormat="1" ht="12" customHeight="1">
      <c r="D446" s="51"/>
      <c r="E446" s="51"/>
      <c r="F446" s="51"/>
      <c r="J446" s="34"/>
      <c r="O446" s="38"/>
    </row>
    <row r="447" spans="4:15" s="39" customFormat="1" ht="12" customHeight="1">
      <c r="D447" s="51"/>
      <c r="E447" s="51"/>
      <c r="F447" s="51"/>
      <c r="J447" s="34"/>
      <c r="O447" s="38"/>
    </row>
    <row r="448" spans="4:15" s="39" customFormat="1" ht="12" customHeight="1">
      <c r="D448" s="51"/>
      <c r="E448" s="51"/>
      <c r="F448" s="51"/>
      <c r="J448" s="34"/>
      <c r="O448" s="38"/>
    </row>
    <row r="449" spans="4:15" s="39" customFormat="1" ht="12" customHeight="1">
      <c r="D449" s="51"/>
      <c r="E449" s="51"/>
      <c r="F449" s="51"/>
      <c r="J449" s="34"/>
      <c r="O449" s="38"/>
    </row>
    <row r="450" spans="4:15" s="39" customFormat="1" ht="12" customHeight="1">
      <c r="D450" s="51"/>
      <c r="E450" s="51"/>
      <c r="F450" s="51"/>
      <c r="J450" s="34"/>
      <c r="O450" s="38"/>
    </row>
    <row r="451" spans="4:15" s="39" customFormat="1" ht="12" customHeight="1">
      <c r="D451" s="51"/>
      <c r="E451" s="51"/>
      <c r="F451" s="51"/>
      <c r="J451" s="34"/>
      <c r="O451" s="38"/>
    </row>
    <row r="452" spans="4:15" s="39" customFormat="1" ht="12" customHeight="1">
      <c r="D452" s="51"/>
      <c r="E452" s="51"/>
      <c r="F452" s="51"/>
      <c r="J452" s="34"/>
      <c r="O452" s="38"/>
    </row>
    <row r="453" spans="4:15" s="39" customFormat="1" ht="12" customHeight="1">
      <c r="D453" s="51"/>
      <c r="E453" s="51"/>
      <c r="F453" s="51"/>
      <c r="J453" s="34"/>
      <c r="O453" s="38"/>
    </row>
    <row r="454" spans="4:15" s="39" customFormat="1" ht="12" customHeight="1">
      <c r="D454" s="51"/>
      <c r="E454" s="51"/>
      <c r="F454" s="51"/>
      <c r="J454" s="34"/>
      <c r="O454" s="38"/>
    </row>
    <row r="455" spans="4:15" s="39" customFormat="1" ht="12" customHeight="1">
      <c r="D455" s="51"/>
      <c r="E455" s="51"/>
      <c r="F455" s="51"/>
      <c r="J455" s="34"/>
      <c r="O455" s="38"/>
    </row>
    <row r="456" spans="4:15" s="39" customFormat="1" ht="12" customHeight="1">
      <c r="D456" s="51"/>
      <c r="E456" s="51"/>
      <c r="F456" s="51"/>
      <c r="J456" s="34"/>
      <c r="O456" s="38"/>
    </row>
    <row r="457" spans="4:15" s="39" customFormat="1" ht="12" customHeight="1">
      <c r="D457" s="51"/>
      <c r="E457" s="51"/>
      <c r="F457" s="51"/>
      <c r="J457" s="34"/>
      <c r="O457" s="38"/>
    </row>
    <row r="458" spans="4:15" s="39" customFormat="1" ht="12" customHeight="1">
      <c r="D458" s="51"/>
      <c r="E458" s="51"/>
      <c r="F458" s="51"/>
      <c r="J458" s="34"/>
      <c r="O458" s="38"/>
    </row>
    <row r="459" spans="4:15" s="39" customFormat="1" ht="12" customHeight="1">
      <c r="D459" s="51"/>
      <c r="E459" s="51"/>
      <c r="F459" s="51"/>
      <c r="J459" s="34"/>
      <c r="O459" s="38"/>
    </row>
    <row r="460" spans="4:15" s="39" customFormat="1" ht="12" customHeight="1">
      <c r="D460" s="51"/>
      <c r="E460" s="51"/>
      <c r="F460" s="51"/>
      <c r="J460" s="34"/>
      <c r="O460" s="38"/>
    </row>
    <row r="461" spans="4:15" s="39" customFormat="1" ht="12" customHeight="1">
      <c r="D461" s="51"/>
      <c r="E461" s="51"/>
      <c r="F461" s="51"/>
      <c r="J461" s="34"/>
      <c r="O461" s="38"/>
    </row>
    <row r="462" spans="4:15" s="39" customFormat="1" ht="12" customHeight="1">
      <c r="D462" s="51"/>
      <c r="E462" s="51"/>
      <c r="F462" s="51"/>
      <c r="J462" s="34"/>
      <c r="O462" s="38"/>
    </row>
    <row r="463" spans="4:15" s="39" customFormat="1" ht="12" customHeight="1">
      <c r="D463" s="51"/>
      <c r="E463" s="51"/>
      <c r="F463" s="51"/>
      <c r="J463" s="34"/>
      <c r="O463" s="38"/>
    </row>
    <row r="464" spans="4:15" s="39" customFormat="1" ht="12" customHeight="1">
      <c r="D464" s="51"/>
      <c r="E464" s="51"/>
      <c r="F464" s="51"/>
      <c r="J464" s="34"/>
      <c r="O464" s="38"/>
    </row>
    <row r="465" spans="4:15" s="39" customFormat="1" ht="12" customHeight="1">
      <c r="D465" s="51"/>
      <c r="E465" s="51"/>
      <c r="F465" s="51"/>
      <c r="J465" s="34"/>
      <c r="O465" s="38"/>
    </row>
    <row r="466" spans="4:15" s="39" customFormat="1" ht="12" customHeight="1">
      <c r="D466" s="51"/>
      <c r="E466" s="51"/>
      <c r="F466" s="51"/>
      <c r="J466" s="34"/>
      <c r="O466" s="38"/>
    </row>
    <row r="467" spans="4:15" s="39" customFormat="1" ht="12" customHeight="1">
      <c r="D467" s="51"/>
      <c r="E467" s="51"/>
      <c r="F467" s="51"/>
      <c r="J467" s="34"/>
      <c r="O467" s="38"/>
    </row>
    <row r="468" spans="4:15" s="39" customFormat="1" ht="12" customHeight="1">
      <c r="D468" s="51"/>
      <c r="E468" s="51"/>
      <c r="F468" s="51"/>
      <c r="J468" s="34"/>
      <c r="O468" s="38"/>
    </row>
    <row r="469" spans="4:15" s="39" customFormat="1" ht="12" customHeight="1">
      <c r="D469" s="51"/>
      <c r="E469" s="51"/>
      <c r="F469" s="51"/>
      <c r="J469" s="34"/>
      <c r="O469" s="38"/>
    </row>
    <row r="470" spans="4:15" s="39" customFormat="1" ht="12" customHeight="1">
      <c r="D470" s="51"/>
      <c r="E470" s="51"/>
      <c r="F470" s="51"/>
      <c r="J470" s="34"/>
      <c r="O470" s="38"/>
    </row>
    <row r="471" spans="4:15" s="39" customFormat="1" ht="12" customHeight="1">
      <c r="D471" s="51"/>
      <c r="E471" s="51"/>
      <c r="F471" s="51"/>
      <c r="J471" s="34"/>
      <c r="O471" s="38"/>
    </row>
    <row r="472" spans="4:15" s="39" customFormat="1" ht="12" customHeight="1">
      <c r="D472" s="51"/>
      <c r="E472" s="51"/>
      <c r="F472" s="51"/>
      <c r="J472" s="34"/>
      <c r="O472" s="38"/>
    </row>
    <row r="473" spans="4:15" s="39" customFormat="1" ht="12" customHeight="1">
      <c r="D473" s="51"/>
      <c r="E473" s="51"/>
      <c r="F473" s="51"/>
      <c r="J473" s="34"/>
      <c r="O473" s="38"/>
    </row>
    <row r="474" spans="4:15" s="39" customFormat="1" ht="12" customHeight="1">
      <c r="D474" s="51"/>
      <c r="E474" s="51"/>
      <c r="F474" s="51"/>
      <c r="J474" s="34"/>
      <c r="O474" s="38"/>
    </row>
    <row r="475" spans="4:15" s="39" customFormat="1" ht="12" customHeight="1">
      <c r="D475" s="51"/>
      <c r="E475" s="51"/>
      <c r="F475" s="51"/>
      <c r="J475" s="34"/>
      <c r="O475" s="38"/>
    </row>
    <row r="476" spans="4:15" s="39" customFormat="1" ht="12" customHeight="1">
      <c r="D476" s="51"/>
      <c r="E476" s="51"/>
      <c r="F476" s="51"/>
      <c r="J476" s="34"/>
      <c r="O476" s="38"/>
    </row>
    <row r="477" spans="4:15" s="39" customFormat="1" ht="12" customHeight="1">
      <c r="D477" s="51"/>
      <c r="E477" s="51"/>
      <c r="F477" s="51"/>
      <c r="J477" s="34"/>
      <c r="O477" s="38"/>
    </row>
    <row r="478" spans="4:15" s="39" customFormat="1" ht="12" customHeight="1">
      <c r="D478" s="51"/>
      <c r="E478" s="51"/>
      <c r="F478" s="51"/>
      <c r="J478" s="34"/>
      <c r="O478" s="38"/>
    </row>
    <row r="479" spans="4:15" s="39" customFormat="1" ht="12" customHeight="1">
      <c r="D479" s="51"/>
      <c r="E479" s="51"/>
      <c r="F479" s="51"/>
      <c r="J479" s="34"/>
      <c r="O479" s="38"/>
    </row>
    <row r="480" spans="4:15" s="39" customFormat="1" ht="12" customHeight="1">
      <c r="D480" s="51"/>
      <c r="E480" s="51"/>
      <c r="F480" s="51"/>
      <c r="J480" s="34"/>
      <c r="O480" s="38"/>
    </row>
    <row r="481" spans="4:15" s="39" customFormat="1" ht="12" customHeight="1">
      <c r="D481" s="51"/>
      <c r="E481" s="51"/>
      <c r="F481" s="51"/>
      <c r="J481" s="34"/>
      <c r="O481" s="38"/>
    </row>
    <row r="482" spans="4:15" s="39" customFormat="1" ht="12" customHeight="1">
      <c r="D482" s="51"/>
      <c r="E482" s="51"/>
      <c r="F482" s="51"/>
      <c r="J482" s="34"/>
      <c r="O482" s="38"/>
    </row>
    <row r="483" spans="4:15" s="39" customFormat="1" ht="12" customHeight="1">
      <c r="D483" s="51"/>
      <c r="E483" s="51"/>
      <c r="F483" s="51"/>
      <c r="J483" s="34"/>
      <c r="O483" s="38"/>
    </row>
    <row r="484" spans="4:15" s="39" customFormat="1" ht="12" customHeight="1">
      <c r="D484" s="51"/>
      <c r="E484" s="51"/>
      <c r="F484" s="51"/>
      <c r="J484" s="34"/>
      <c r="O484" s="38"/>
    </row>
    <row r="485" spans="4:15" s="39" customFormat="1" ht="12" customHeight="1">
      <c r="D485" s="51"/>
      <c r="E485" s="51"/>
      <c r="F485" s="51"/>
      <c r="J485" s="34"/>
      <c r="O485" s="38"/>
    </row>
    <row r="486" spans="4:15" s="39" customFormat="1" ht="12" customHeight="1">
      <c r="D486" s="51"/>
      <c r="E486" s="51"/>
      <c r="F486" s="51"/>
      <c r="J486" s="34"/>
      <c r="O486" s="38"/>
    </row>
    <row r="487" spans="4:15" s="39" customFormat="1" ht="12" customHeight="1">
      <c r="D487" s="51"/>
      <c r="E487" s="51"/>
      <c r="F487" s="51"/>
      <c r="J487" s="34"/>
      <c r="O487" s="38"/>
    </row>
    <row r="488" spans="4:15" s="39" customFormat="1" ht="12" customHeight="1">
      <c r="D488" s="51"/>
      <c r="E488" s="51"/>
      <c r="F488" s="51"/>
      <c r="J488" s="34"/>
      <c r="O488" s="38"/>
    </row>
    <row r="489" spans="4:15" s="39" customFormat="1" ht="12" customHeight="1">
      <c r="D489" s="51"/>
      <c r="E489" s="51"/>
      <c r="F489" s="51"/>
      <c r="J489" s="34"/>
      <c r="O489" s="38"/>
    </row>
    <row r="490" spans="4:15" s="39" customFormat="1" ht="12" customHeight="1">
      <c r="D490" s="51"/>
      <c r="E490" s="51"/>
      <c r="F490" s="51"/>
      <c r="J490" s="34"/>
      <c r="O490" s="38"/>
    </row>
    <row r="491" spans="4:15" s="39" customFormat="1" ht="12" customHeight="1">
      <c r="D491" s="51"/>
      <c r="E491" s="51"/>
      <c r="F491" s="51"/>
      <c r="J491" s="34"/>
      <c r="O491" s="38"/>
    </row>
    <row r="492" spans="4:15" s="39" customFormat="1" ht="12" customHeight="1">
      <c r="D492" s="51"/>
      <c r="E492" s="51"/>
      <c r="F492" s="51"/>
      <c r="J492" s="34"/>
      <c r="O492" s="38"/>
    </row>
    <row r="493" spans="4:15" s="39" customFormat="1" ht="12" customHeight="1">
      <c r="D493" s="51"/>
      <c r="E493" s="51"/>
      <c r="F493" s="51"/>
      <c r="J493" s="34"/>
      <c r="O493" s="38"/>
    </row>
    <row r="494" spans="4:15" s="39" customFormat="1" ht="12" customHeight="1">
      <c r="D494" s="51"/>
      <c r="E494" s="51"/>
      <c r="F494" s="51"/>
      <c r="J494" s="34"/>
      <c r="O494" s="38"/>
    </row>
    <row r="495" spans="4:15" s="39" customFormat="1" ht="12" customHeight="1">
      <c r="D495" s="51"/>
      <c r="E495" s="51"/>
      <c r="F495" s="51"/>
      <c r="J495" s="34"/>
      <c r="O495" s="38"/>
    </row>
    <row r="496" spans="4:15" s="39" customFormat="1" ht="12" customHeight="1">
      <c r="D496" s="51"/>
      <c r="E496" s="51"/>
      <c r="F496" s="51"/>
      <c r="J496" s="34"/>
      <c r="O496" s="38"/>
    </row>
    <row r="497" spans="4:15" s="39" customFormat="1" ht="12" customHeight="1">
      <c r="D497" s="51"/>
      <c r="E497" s="51"/>
      <c r="F497" s="51"/>
      <c r="J497" s="34"/>
      <c r="O497" s="38"/>
    </row>
    <row r="498" spans="4:15" s="39" customFormat="1" ht="12" customHeight="1">
      <c r="D498" s="51"/>
      <c r="E498" s="51"/>
      <c r="F498" s="51"/>
      <c r="J498" s="34"/>
      <c r="O498" s="38"/>
    </row>
    <row r="499" spans="4:15" s="39" customFormat="1" ht="12" customHeight="1">
      <c r="D499" s="51"/>
      <c r="E499" s="51"/>
      <c r="F499" s="51"/>
      <c r="J499" s="34"/>
      <c r="O499" s="38"/>
    </row>
    <row r="500" spans="4:15" s="39" customFormat="1" ht="12" customHeight="1">
      <c r="D500" s="51"/>
      <c r="E500" s="51"/>
      <c r="F500" s="51"/>
      <c r="J500" s="34"/>
      <c r="O500" s="38"/>
    </row>
    <row r="501" spans="4:15" s="39" customFormat="1" ht="12" customHeight="1">
      <c r="D501" s="51"/>
      <c r="E501" s="51"/>
      <c r="F501" s="51"/>
      <c r="J501" s="34"/>
      <c r="O501" s="38"/>
    </row>
    <row r="502" spans="4:15" s="39" customFormat="1" ht="12" customHeight="1">
      <c r="D502" s="51"/>
      <c r="E502" s="51"/>
      <c r="F502" s="51"/>
      <c r="J502" s="34"/>
      <c r="O502" s="38"/>
    </row>
    <row r="503" spans="4:15" s="39" customFormat="1" ht="12" customHeight="1">
      <c r="D503" s="51"/>
      <c r="E503" s="51"/>
      <c r="F503" s="51"/>
      <c r="J503" s="34"/>
      <c r="O503" s="38"/>
    </row>
    <row r="504" spans="4:15" s="39" customFormat="1" ht="12" customHeight="1">
      <c r="D504" s="51"/>
      <c r="E504" s="51"/>
      <c r="F504" s="51"/>
      <c r="J504" s="34"/>
      <c r="O504" s="38"/>
    </row>
    <row r="505" spans="4:15" s="39" customFormat="1" ht="12" customHeight="1">
      <c r="D505" s="51"/>
      <c r="E505" s="51"/>
      <c r="F505" s="51"/>
      <c r="J505" s="34"/>
      <c r="O505" s="38"/>
    </row>
    <row r="506" spans="4:15" s="39" customFormat="1" ht="12" customHeight="1">
      <c r="D506" s="51"/>
      <c r="E506" s="51"/>
      <c r="F506" s="51"/>
      <c r="J506" s="34"/>
      <c r="O506" s="38"/>
    </row>
    <row r="507" spans="4:15" s="39" customFormat="1" ht="12" customHeight="1">
      <c r="D507" s="51"/>
      <c r="E507" s="51"/>
      <c r="F507" s="51"/>
      <c r="J507" s="34"/>
      <c r="O507" s="38"/>
    </row>
    <row r="508" spans="4:15" s="39" customFormat="1" ht="12" customHeight="1">
      <c r="D508" s="51"/>
      <c r="E508" s="51"/>
      <c r="F508" s="51"/>
      <c r="J508" s="34"/>
      <c r="O508" s="38"/>
    </row>
    <row r="509" spans="4:15" s="39" customFormat="1" ht="12" customHeight="1">
      <c r="D509" s="51"/>
      <c r="E509" s="51"/>
      <c r="F509" s="51"/>
      <c r="J509" s="34"/>
      <c r="O509" s="38"/>
    </row>
    <row r="510" spans="4:15" s="39" customFormat="1" ht="12" customHeight="1">
      <c r="D510" s="51"/>
      <c r="E510" s="51"/>
      <c r="F510" s="51"/>
      <c r="J510" s="34"/>
      <c r="O510" s="38"/>
    </row>
    <row r="511" spans="4:15" s="39" customFormat="1" ht="12" customHeight="1">
      <c r="D511" s="51"/>
      <c r="E511" s="51"/>
      <c r="F511" s="51"/>
      <c r="J511" s="34"/>
      <c r="O511" s="38"/>
    </row>
    <row r="512" spans="4:15" s="39" customFormat="1" ht="12" customHeight="1">
      <c r="D512" s="51"/>
      <c r="E512" s="51"/>
      <c r="F512" s="51"/>
      <c r="J512" s="34"/>
      <c r="O512" s="38"/>
    </row>
    <row r="513" spans="4:15" s="39" customFormat="1" ht="12" customHeight="1">
      <c r="D513" s="51"/>
      <c r="E513" s="51"/>
      <c r="F513" s="51"/>
      <c r="J513" s="34"/>
      <c r="O513" s="38"/>
    </row>
    <row r="514" spans="4:15" s="39" customFormat="1" ht="12" customHeight="1">
      <c r="D514" s="51"/>
      <c r="E514" s="51"/>
      <c r="F514" s="51"/>
      <c r="J514" s="34"/>
      <c r="O514" s="38"/>
    </row>
    <row r="515" spans="4:15" s="39" customFormat="1" ht="12" customHeight="1">
      <c r="D515" s="51"/>
      <c r="E515" s="51"/>
      <c r="F515" s="51"/>
      <c r="J515" s="34"/>
      <c r="O515" s="38"/>
    </row>
    <row r="516" spans="4:15" s="39" customFormat="1" ht="12" customHeight="1">
      <c r="D516" s="51"/>
      <c r="E516" s="51"/>
      <c r="F516" s="51"/>
      <c r="J516" s="34"/>
      <c r="O516" s="38"/>
    </row>
    <row r="517" spans="4:15" s="39" customFormat="1" ht="12" customHeight="1">
      <c r="D517" s="51"/>
      <c r="E517" s="51"/>
      <c r="F517" s="51"/>
      <c r="J517" s="34"/>
      <c r="O517" s="38"/>
    </row>
    <row r="518" spans="4:15" s="39" customFormat="1" ht="12" customHeight="1">
      <c r="D518" s="51"/>
      <c r="E518" s="51"/>
      <c r="F518" s="51"/>
      <c r="J518" s="34"/>
      <c r="O518" s="38"/>
    </row>
    <row r="519" spans="4:15" s="39" customFormat="1" ht="12" customHeight="1">
      <c r="D519" s="51"/>
      <c r="E519" s="51"/>
      <c r="F519" s="51"/>
      <c r="J519" s="34"/>
      <c r="O519" s="38"/>
    </row>
    <row r="520" spans="4:15" s="39" customFormat="1" ht="12" customHeight="1">
      <c r="D520" s="51"/>
      <c r="E520" s="51"/>
      <c r="F520" s="51"/>
      <c r="J520" s="34"/>
      <c r="O520" s="38"/>
    </row>
    <row r="521" spans="4:15" s="39" customFormat="1" ht="12" customHeight="1">
      <c r="D521" s="51"/>
      <c r="E521" s="51"/>
      <c r="F521" s="51"/>
      <c r="J521" s="34"/>
      <c r="O521" s="38"/>
    </row>
    <row r="522" spans="4:15" s="39" customFormat="1" ht="12" customHeight="1">
      <c r="D522" s="51"/>
      <c r="E522" s="51"/>
      <c r="F522" s="51"/>
      <c r="J522" s="34"/>
      <c r="O522" s="38"/>
    </row>
    <row r="523" spans="4:15" s="39" customFormat="1" ht="12" customHeight="1">
      <c r="D523" s="51"/>
      <c r="E523" s="51"/>
      <c r="F523" s="51"/>
      <c r="J523" s="34"/>
      <c r="O523" s="38"/>
    </row>
    <row r="524" spans="4:15" s="39" customFormat="1" ht="12" customHeight="1">
      <c r="D524" s="51"/>
      <c r="E524" s="51"/>
      <c r="F524" s="51"/>
      <c r="J524" s="34"/>
      <c r="O524" s="38"/>
    </row>
    <row r="525" spans="4:15" s="39" customFormat="1" ht="12" customHeight="1">
      <c r="D525" s="51"/>
      <c r="E525" s="51"/>
      <c r="F525" s="51"/>
      <c r="J525" s="34"/>
      <c r="O525" s="38"/>
    </row>
    <row r="526" spans="4:15" s="39" customFormat="1" ht="12" customHeight="1">
      <c r="D526" s="51"/>
      <c r="E526" s="51"/>
      <c r="F526" s="51"/>
      <c r="J526" s="34"/>
      <c r="O526" s="38"/>
    </row>
    <row r="527" spans="4:15" s="39" customFormat="1" ht="12" customHeight="1">
      <c r="D527" s="51"/>
      <c r="E527" s="51"/>
      <c r="F527" s="51"/>
      <c r="J527" s="34"/>
      <c r="O527" s="38"/>
    </row>
    <row r="528" spans="4:15" s="39" customFormat="1" ht="12" customHeight="1">
      <c r="D528" s="51"/>
      <c r="E528" s="51"/>
      <c r="F528" s="51"/>
      <c r="J528" s="34"/>
      <c r="O528" s="38"/>
    </row>
    <row r="529" spans="4:15" s="39" customFormat="1" ht="12" customHeight="1">
      <c r="D529" s="51"/>
      <c r="E529" s="51"/>
      <c r="F529" s="51"/>
      <c r="J529" s="34"/>
      <c r="O529" s="38"/>
    </row>
    <row r="530" spans="4:15" s="39" customFormat="1" ht="12" customHeight="1">
      <c r="D530" s="51"/>
      <c r="E530" s="51"/>
      <c r="F530" s="51"/>
      <c r="J530" s="34"/>
      <c r="O530" s="38"/>
    </row>
    <row r="531" spans="4:15" s="39" customFormat="1" ht="12" customHeight="1">
      <c r="D531" s="51"/>
      <c r="E531" s="51"/>
      <c r="F531" s="51"/>
      <c r="J531" s="34"/>
      <c r="O531" s="38"/>
    </row>
    <row r="532" spans="4:15" s="39" customFormat="1" ht="12" customHeight="1">
      <c r="D532" s="51"/>
      <c r="E532" s="51"/>
      <c r="F532" s="51"/>
      <c r="J532" s="34"/>
      <c r="O532" s="38"/>
    </row>
    <row r="533" spans="4:15" s="39" customFormat="1" ht="12" customHeight="1">
      <c r="D533" s="51"/>
      <c r="E533" s="51"/>
      <c r="F533" s="51"/>
      <c r="J533" s="34"/>
      <c r="O533" s="38"/>
    </row>
    <row r="534" spans="4:15" s="39" customFormat="1" ht="12" customHeight="1">
      <c r="D534" s="51"/>
      <c r="E534" s="51"/>
      <c r="F534" s="51"/>
      <c r="J534" s="34"/>
      <c r="O534" s="38"/>
    </row>
    <row r="535" spans="4:15" s="39" customFormat="1" ht="12" customHeight="1">
      <c r="D535" s="51"/>
      <c r="E535" s="51"/>
      <c r="F535" s="51"/>
      <c r="J535" s="34"/>
      <c r="O535" s="38"/>
    </row>
    <row r="536" spans="4:15" s="39" customFormat="1" ht="12" customHeight="1">
      <c r="D536" s="51"/>
      <c r="E536" s="51"/>
      <c r="F536" s="51"/>
      <c r="J536" s="34"/>
      <c r="O536" s="38"/>
    </row>
    <row r="537" spans="4:15" s="39" customFormat="1" ht="12" customHeight="1">
      <c r="D537" s="51"/>
      <c r="E537" s="51"/>
      <c r="F537" s="51"/>
      <c r="J537" s="34"/>
      <c r="O537" s="38"/>
    </row>
    <row r="538" spans="4:15" s="39" customFormat="1" ht="12" customHeight="1">
      <c r="D538" s="51"/>
      <c r="E538" s="51"/>
      <c r="F538" s="51"/>
      <c r="J538" s="34"/>
      <c r="O538" s="38"/>
    </row>
    <row r="539" spans="4:15" s="39" customFormat="1" ht="12" customHeight="1">
      <c r="D539" s="51"/>
      <c r="E539" s="51"/>
      <c r="F539" s="51"/>
      <c r="J539" s="34"/>
      <c r="O539" s="38"/>
    </row>
    <row r="540" spans="4:15" s="39" customFormat="1" ht="12" customHeight="1">
      <c r="D540" s="51"/>
      <c r="E540" s="51"/>
      <c r="F540" s="51"/>
      <c r="J540" s="34"/>
      <c r="O540" s="38"/>
    </row>
    <row r="541" spans="4:15" s="39" customFormat="1" ht="12" customHeight="1">
      <c r="D541" s="51"/>
      <c r="E541" s="51"/>
      <c r="F541" s="51"/>
      <c r="J541" s="34"/>
      <c r="O541" s="38"/>
    </row>
    <row r="542" spans="4:15" s="39" customFormat="1" ht="12" customHeight="1">
      <c r="D542" s="51"/>
      <c r="E542" s="51"/>
      <c r="F542" s="51"/>
      <c r="J542" s="34"/>
      <c r="O542" s="38"/>
    </row>
    <row r="543" spans="4:15" s="39" customFormat="1" ht="12" customHeight="1">
      <c r="D543" s="51"/>
      <c r="E543" s="51"/>
      <c r="F543" s="51"/>
      <c r="J543" s="34"/>
      <c r="O543" s="38"/>
    </row>
    <row r="544" spans="4:15" s="39" customFormat="1" ht="12" customHeight="1">
      <c r="D544" s="51"/>
      <c r="E544" s="51"/>
      <c r="F544" s="51"/>
      <c r="J544" s="34"/>
      <c r="O544" s="38"/>
    </row>
    <row r="545" spans="4:15" s="39" customFormat="1" ht="12" customHeight="1">
      <c r="D545" s="51"/>
      <c r="E545" s="51"/>
      <c r="F545" s="51"/>
      <c r="J545" s="34"/>
      <c r="O545" s="38"/>
    </row>
    <row r="546" spans="4:15" s="39" customFormat="1" ht="12" customHeight="1">
      <c r="D546" s="51"/>
      <c r="E546" s="51"/>
      <c r="F546" s="51"/>
      <c r="J546" s="34"/>
      <c r="O546" s="38"/>
    </row>
    <row r="547" spans="4:15" s="39" customFormat="1" ht="12" customHeight="1">
      <c r="D547" s="51"/>
      <c r="E547" s="51"/>
      <c r="F547" s="51"/>
      <c r="J547" s="34"/>
      <c r="O547" s="38"/>
    </row>
    <row r="548" spans="4:15" s="39" customFormat="1" ht="12" customHeight="1">
      <c r="D548" s="51"/>
      <c r="E548" s="51"/>
      <c r="F548" s="51"/>
      <c r="J548" s="34"/>
      <c r="O548" s="38"/>
    </row>
    <row r="549" spans="4:15" s="39" customFormat="1" ht="12" customHeight="1">
      <c r="D549" s="51"/>
      <c r="E549" s="51"/>
      <c r="F549" s="51"/>
      <c r="J549" s="34"/>
      <c r="O549" s="38"/>
    </row>
    <row r="550" spans="4:15" s="39" customFormat="1" ht="12" customHeight="1">
      <c r="D550" s="51"/>
      <c r="E550" s="51"/>
      <c r="F550" s="51"/>
      <c r="J550" s="34"/>
      <c r="O550" s="38"/>
    </row>
    <row r="551" spans="4:15" s="39" customFormat="1" ht="12" customHeight="1">
      <c r="D551" s="51"/>
      <c r="E551" s="51"/>
      <c r="F551" s="51"/>
      <c r="J551" s="34"/>
      <c r="O551" s="38"/>
    </row>
    <row r="552" spans="4:15" s="39" customFormat="1" ht="12" customHeight="1">
      <c r="D552" s="51"/>
      <c r="E552" s="51"/>
      <c r="F552" s="51"/>
      <c r="J552" s="34"/>
      <c r="O552" s="38"/>
    </row>
    <row r="553" spans="4:15" s="39" customFormat="1" ht="12" customHeight="1">
      <c r="D553" s="51"/>
      <c r="E553" s="51"/>
      <c r="F553" s="51"/>
      <c r="J553" s="34"/>
      <c r="O553" s="38"/>
    </row>
    <row r="554" spans="4:15" s="39" customFormat="1" ht="12" customHeight="1">
      <c r="D554" s="51"/>
      <c r="E554" s="51"/>
      <c r="F554" s="51"/>
      <c r="J554" s="34"/>
      <c r="O554" s="38"/>
    </row>
    <row r="555" spans="4:15" s="39" customFormat="1" ht="12" customHeight="1">
      <c r="D555" s="51"/>
      <c r="E555" s="51"/>
      <c r="F555" s="51"/>
      <c r="J555" s="34"/>
      <c r="O555" s="38"/>
    </row>
    <row r="556" spans="4:15" s="39" customFormat="1" ht="12" customHeight="1">
      <c r="D556" s="51"/>
      <c r="E556" s="51"/>
      <c r="F556" s="51"/>
      <c r="J556" s="34"/>
      <c r="O556" s="38"/>
    </row>
    <row r="557" spans="4:15" s="39" customFormat="1" ht="12" customHeight="1">
      <c r="D557" s="51"/>
      <c r="E557" s="51"/>
      <c r="F557" s="51"/>
      <c r="J557" s="34"/>
      <c r="O557" s="38"/>
    </row>
    <row r="558" spans="4:15" s="39" customFormat="1" ht="12" customHeight="1">
      <c r="D558" s="51"/>
      <c r="E558" s="51"/>
      <c r="F558" s="51"/>
      <c r="J558" s="34"/>
      <c r="O558" s="38"/>
    </row>
    <row r="559" spans="4:15" s="39" customFormat="1" ht="12" customHeight="1">
      <c r="D559" s="51"/>
      <c r="E559" s="51"/>
      <c r="F559" s="51"/>
      <c r="J559" s="34"/>
      <c r="O559" s="38"/>
    </row>
    <row r="560" spans="4:15" s="39" customFormat="1" ht="12" customHeight="1">
      <c r="D560" s="51"/>
      <c r="E560" s="51"/>
      <c r="F560" s="51"/>
      <c r="J560" s="34"/>
      <c r="O560" s="38"/>
    </row>
    <row r="561" spans="4:15" s="39" customFormat="1" ht="12" customHeight="1">
      <c r="D561" s="51"/>
      <c r="E561" s="51"/>
      <c r="F561" s="51"/>
      <c r="J561" s="34"/>
      <c r="O561" s="38"/>
    </row>
    <row r="562" spans="4:15" s="39" customFormat="1" ht="12" customHeight="1">
      <c r="D562" s="51"/>
      <c r="E562" s="51"/>
      <c r="F562" s="51"/>
      <c r="J562" s="34"/>
      <c r="O562" s="38"/>
    </row>
    <row r="563" spans="4:15" s="39" customFormat="1" ht="12" customHeight="1">
      <c r="D563" s="51"/>
      <c r="E563" s="51"/>
      <c r="F563" s="51"/>
      <c r="J563" s="34"/>
      <c r="O563" s="38"/>
    </row>
    <row r="564" spans="4:15" s="39" customFormat="1" ht="12" customHeight="1">
      <c r="D564" s="51"/>
      <c r="E564" s="51"/>
      <c r="F564" s="51"/>
      <c r="J564" s="34"/>
      <c r="O564" s="38"/>
    </row>
    <row r="565" spans="4:15" s="39" customFormat="1" ht="12" customHeight="1">
      <c r="D565" s="51"/>
      <c r="E565" s="51"/>
      <c r="F565" s="51"/>
      <c r="J565" s="34"/>
      <c r="O565" s="38"/>
    </row>
    <row r="566" spans="4:15" s="39" customFormat="1" ht="12" customHeight="1">
      <c r="D566" s="51"/>
      <c r="E566" s="51"/>
      <c r="F566" s="51"/>
      <c r="J566" s="34"/>
      <c r="O566" s="38"/>
    </row>
    <row r="567" spans="4:15" s="39" customFormat="1" ht="12" customHeight="1">
      <c r="D567" s="51"/>
      <c r="E567" s="51"/>
      <c r="F567" s="51"/>
      <c r="J567" s="34"/>
      <c r="O567" s="38"/>
    </row>
    <row r="568" spans="4:15" s="39" customFormat="1" ht="12" customHeight="1">
      <c r="D568" s="51"/>
      <c r="E568" s="51"/>
      <c r="F568" s="51"/>
      <c r="J568" s="34"/>
      <c r="O568" s="38"/>
    </row>
    <row r="569" spans="4:15" s="39" customFormat="1" ht="12" customHeight="1">
      <c r="D569" s="51"/>
      <c r="E569" s="51"/>
      <c r="F569" s="51"/>
      <c r="J569" s="34"/>
      <c r="O569" s="38"/>
    </row>
    <row r="570" spans="4:15" s="39" customFormat="1" ht="12" customHeight="1">
      <c r="D570" s="51"/>
      <c r="E570" s="51"/>
      <c r="F570" s="51"/>
      <c r="J570" s="34"/>
      <c r="O570" s="38"/>
    </row>
    <row r="571" spans="4:15" s="39" customFormat="1" ht="12" customHeight="1">
      <c r="D571" s="51"/>
      <c r="E571" s="51"/>
      <c r="F571" s="51"/>
      <c r="J571" s="34"/>
      <c r="O571" s="38"/>
    </row>
    <row r="572" spans="4:15" s="39" customFormat="1" ht="12" customHeight="1">
      <c r="D572" s="51"/>
      <c r="E572" s="51"/>
      <c r="F572" s="51"/>
      <c r="J572" s="34"/>
      <c r="O572" s="38"/>
    </row>
    <row r="573" spans="4:15" s="39" customFormat="1" ht="12" customHeight="1">
      <c r="D573" s="51"/>
      <c r="E573" s="51"/>
      <c r="F573" s="51"/>
      <c r="J573" s="34"/>
      <c r="O573" s="38"/>
    </row>
    <row r="574" spans="4:15" s="39" customFormat="1" ht="12" customHeight="1">
      <c r="D574" s="51"/>
      <c r="E574" s="51"/>
      <c r="F574" s="51"/>
      <c r="J574" s="34"/>
      <c r="O574" s="38"/>
    </row>
    <row r="575" spans="4:15" s="39" customFormat="1" ht="12" customHeight="1">
      <c r="D575" s="51"/>
      <c r="E575" s="51"/>
      <c r="F575" s="51"/>
      <c r="J575" s="34"/>
      <c r="O575" s="38"/>
    </row>
    <row r="576" spans="4:15" s="39" customFormat="1" ht="12" customHeight="1">
      <c r="D576" s="51"/>
      <c r="E576" s="51"/>
      <c r="F576" s="51"/>
      <c r="J576" s="34"/>
      <c r="O576" s="38"/>
    </row>
    <row r="577" spans="4:15" s="39" customFormat="1" ht="12" customHeight="1">
      <c r="D577" s="51"/>
      <c r="E577" s="51"/>
      <c r="F577" s="51"/>
      <c r="J577" s="34"/>
      <c r="O577" s="38"/>
    </row>
    <row r="578" spans="4:15" s="39" customFormat="1" ht="12" customHeight="1">
      <c r="D578" s="51"/>
      <c r="E578" s="51"/>
      <c r="F578" s="51"/>
      <c r="J578" s="34"/>
      <c r="O578" s="38"/>
    </row>
    <row r="579" spans="4:15" s="39" customFormat="1" ht="12" customHeight="1">
      <c r="D579" s="51"/>
      <c r="E579" s="51"/>
      <c r="F579" s="51"/>
      <c r="J579" s="34"/>
      <c r="O579" s="38"/>
    </row>
    <row r="580" spans="4:15" s="39" customFormat="1" ht="12" customHeight="1">
      <c r="D580" s="51"/>
      <c r="E580" s="51"/>
      <c r="F580" s="51"/>
      <c r="J580" s="34"/>
      <c r="O580" s="38"/>
    </row>
    <row r="581" spans="4:15" s="39" customFormat="1" ht="12" customHeight="1">
      <c r="D581" s="51"/>
      <c r="E581" s="51"/>
      <c r="F581" s="51"/>
      <c r="J581" s="34"/>
      <c r="O581" s="38"/>
    </row>
    <row r="582" spans="4:15" s="39" customFormat="1" ht="12" customHeight="1">
      <c r="D582" s="51"/>
      <c r="E582" s="51"/>
      <c r="F582" s="51"/>
      <c r="J582" s="34"/>
      <c r="O582" s="38"/>
    </row>
    <row r="583" spans="4:15" s="39" customFormat="1" ht="12" customHeight="1">
      <c r="D583" s="51"/>
      <c r="E583" s="51"/>
      <c r="F583" s="51"/>
      <c r="J583" s="34"/>
      <c r="O583" s="38"/>
    </row>
    <row r="584" spans="4:15" s="39" customFormat="1" ht="12" customHeight="1">
      <c r="D584" s="51"/>
      <c r="E584" s="51"/>
      <c r="F584" s="51"/>
      <c r="J584" s="34"/>
      <c r="O584" s="38"/>
    </row>
    <row r="585" spans="4:15" s="39" customFormat="1" ht="12" customHeight="1">
      <c r="D585" s="51"/>
      <c r="E585" s="51"/>
      <c r="F585" s="51"/>
      <c r="J585" s="34"/>
      <c r="O585" s="38"/>
    </row>
    <row r="586" spans="4:15" s="39" customFormat="1" ht="12" customHeight="1">
      <c r="D586" s="51"/>
      <c r="E586" s="51"/>
      <c r="F586" s="51"/>
      <c r="J586" s="34"/>
      <c r="O586" s="38"/>
    </row>
    <row r="587" spans="4:15" s="39" customFormat="1" ht="12" customHeight="1">
      <c r="D587" s="51"/>
      <c r="E587" s="51"/>
      <c r="F587" s="51"/>
      <c r="J587" s="34"/>
      <c r="O587" s="38"/>
    </row>
    <row r="588" spans="4:15" s="39" customFormat="1" ht="12" customHeight="1">
      <c r="D588" s="51"/>
      <c r="E588" s="51"/>
      <c r="F588" s="51"/>
      <c r="J588" s="34"/>
      <c r="O588" s="38"/>
    </row>
    <row r="589" spans="4:15" s="39" customFormat="1" ht="12" customHeight="1">
      <c r="D589" s="51"/>
      <c r="E589" s="51"/>
      <c r="F589" s="51"/>
      <c r="J589" s="34"/>
      <c r="O589" s="38"/>
    </row>
    <row r="590" spans="4:15" s="39" customFormat="1" ht="12" customHeight="1">
      <c r="D590" s="51"/>
      <c r="E590" s="51"/>
      <c r="F590" s="51"/>
      <c r="J590" s="34"/>
      <c r="O590" s="38"/>
    </row>
    <row r="591" spans="4:15" s="39" customFormat="1" ht="12" customHeight="1">
      <c r="D591" s="51"/>
      <c r="E591" s="51"/>
      <c r="F591" s="51"/>
      <c r="J591" s="34"/>
      <c r="O591" s="38"/>
    </row>
    <row r="592" spans="4:15" s="39" customFormat="1" ht="12" customHeight="1">
      <c r="D592" s="51"/>
      <c r="E592" s="51"/>
      <c r="F592" s="51"/>
      <c r="J592" s="34"/>
      <c r="O592" s="38"/>
    </row>
    <row r="593" spans="4:15" s="39" customFormat="1" ht="12" customHeight="1">
      <c r="D593" s="51"/>
      <c r="E593" s="51"/>
      <c r="F593" s="51"/>
      <c r="J593" s="34"/>
      <c r="O593" s="38"/>
    </row>
    <row r="594" spans="4:15" s="39" customFormat="1" ht="12" customHeight="1">
      <c r="D594" s="51"/>
      <c r="E594" s="51"/>
      <c r="F594" s="51"/>
      <c r="J594" s="34"/>
      <c r="O594" s="38"/>
    </row>
    <row r="595" spans="4:15" s="39" customFormat="1" ht="12" customHeight="1">
      <c r="D595" s="51"/>
      <c r="E595" s="51"/>
      <c r="F595" s="51"/>
      <c r="J595" s="34"/>
      <c r="O595" s="38"/>
    </row>
    <row r="596" spans="4:15" s="39" customFormat="1" ht="12" customHeight="1">
      <c r="D596" s="51"/>
      <c r="E596" s="51"/>
      <c r="F596" s="51"/>
      <c r="J596" s="34"/>
      <c r="O596" s="38"/>
    </row>
    <row r="597" spans="4:15" s="39" customFormat="1" ht="12" customHeight="1">
      <c r="D597" s="51"/>
      <c r="E597" s="51"/>
      <c r="F597" s="51"/>
      <c r="J597" s="34"/>
      <c r="O597" s="38"/>
    </row>
    <row r="598" spans="4:15" s="39" customFormat="1" ht="12" customHeight="1">
      <c r="D598" s="51"/>
      <c r="E598" s="51"/>
      <c r="F598" s="51"/>
      <c r="J598" s="34"/>
      <c r="O598" s="38"/>
    </row>
    <row r="599" spans="4:15" s="39" customFormat="1" ht="12" customHeight="1">
      <c r="D599" s="51"/>
      <c r="E599" s="51"/>
      <c r="F599" s="51"/>
      <c r="J599" s="34"/>
      <c r="O599" s="38"/>
    </row>
    <row r="600" spans="4:15" s="39" customFormat="1" ht="12" customHeight="1">
      <c r="D600" s="51"/>
      <c r="E600" s="51"/>
      <c r="F600" s="51"/>
      <c r="J600" s="34"/>
      <c r="O600" s="38"/>
    </row>
    <row r="601" spans="4:15" s="39" customFormat="1" ht="12" customHeight="1">
      <c r="D601" s="51"/>
      <c r="E601" s="51"/>
      <c r="F601" s="51"/>
      <c r="J601" s="34"/>
      <c r="O601" s="38"/>
    </row>
    <row r="602" spans="4:15" s="39" customFormat="1" ht="12" customHeight="1">
      <c r="D602" s="51"/>
      <c r="E602" s="51"/>
      <c r="F602" s="51"/>
      <c r="J602" s="34"/>
      <c r="O602" s="38"/>
    </row>
    <row r="603" spans="4:15" s="39" customFormat="1" ht="12" customHeight="1">
      <c r="D603" s="51"/>
      <c r="E603" s="51"/>
      <c r="F603" s="51"/>
      <c r="J603" s="34"/>
      <c r="O603" s="38"/>
    </row>
    <row r="604" spans="4:15" s="39" customFormat="1" ht="12" customHeight="1">
      <c r="D604" s="51"/>
      <c r="E604" s="51"/>
      <c r="F604" s="51"/>
      <c r="J604" s="34"/>
      <c r="O604" s="38"/>
    </row>
    <row r="605" spans="4:15" s="39" customFormat="1" ht="12" customHeight="1">
      <c r="D605" s="51"/>
      <c r="E605" s="51"/>
      <c r="F605" s="51"/>
      <c r="J605" s="34"/>
      <c r="O605" s="38"/>
    </row>
    <row r="606" spans="4:15" s="39" customFormat="1" ht="12" customHeight="1">
      <c r="D606" s="51"/>
      <c r="E606" s="51"/>
      <c r="F606" s="51"/>
      <c r="J606" s="34"/>
      <c r="O606" s="38"/>
    </row>
    <row r="607" spans="4:15" s="39" customFormat="1" ht="12" customHeight="1">
      <c r="D607" s="51"/>
      <c r="E607" s="51"/>
      <c r="F607" s="51"/>
      <c r="J607" s="34"/>
      <c r="O607" s="38"/>
    </row>
    <row r="608" spans="4:15" s="39" customFormat="1" ht="12" customHeight="1">
      <c r="D608" s="51"/>
      <c r="E608" s="51"/>
      <c r="F608" s="51"/>
      <c r="J608" s="34"/>
      <c r="O608" s="38"/>
    </row>
    <row r="609" spans="4:15" s="39" customFormat="1" ht="12" customHeight="1">
      <c r="D609" s="51"/>
      <c r="E609" s="51"/>
      <c r="F609" s="51"/>
      <c r="J609" s="34"/>
      <c r="O609" s="38"/>
    </row>
    <row r="610" spans="4:15" s="39" customFormat="1" ht="12" customHeight="1">
      <c r="D610" s="51"/>
      <c r="E610" s="51"/>
      <c r="F610" s="51"/>
      <c r="J610" s="34"/>
      <c r="O610" s="38"/>
    </row>
    <row r="611" spans="4:15" s="39" customFormat="1" ht="12" customHeight="1">
      <c r="D611" s="51"/>
      <c r="E611" s="51"/>
      <c r="F611" s="51"/>
      <c r="J611" s="34"/>
      <c r="O611" s="38"/>
    </row>
    <row r="612" spans="4:15" s="39" customFormat="1" ht="12" customHeight="1">
      <c r="D612" s="51"/>
      <c r="E612" s="51"/>
      <c r="F612" s="51"/>
      <c r="J612" s="34"/>
      <c r="O612" s="38"/>
    </row>
    <row r="613" spans="4:15" s="39" customFormat="1" ht="12" customHeight="1">
      <c r="D613" s="51"/>
      <c r="E613" s="51"/>
      <c r="F613" s="51"/>
      <c r="J613" s="34"/>
      <c r="O613" s="38"/>
    </row>
    <row r="614" spans="4:15" s="39" customFormat="1" ht="12" customHeight="1">
      <c r="D614" s="51"/>
      <c r="E614" s="51"/>
      <c r="F614" s="51"/>
      <c r="J614" s="34"/>
      <c r="O614" s="38"/>
    </row>
    <row r="615" spans="4:15" s="39" customFormat="1" ht="12" customHeight="1">
      <c r="D615" s="51"/>
      <c r="E615" s="51"/>
      <c r="F615" s="51"/>
      <c r="J615" s="34"/>
      <c r="O615" s="38"/>
    </row>
    <row r="616" spans="4:15" s="39" customFormat="1" ht="12" customHeight="1">
      <c r="D616" s="51"/>
      <c r="E616" s="51"/>
      <c r="F616" s="51"/>
      <c r="J616" s="34"/>
      <c r="O616" s="38"/>
    </row>
    <row r="617" spans="4:15" s="39" customFormat="1" ht="12" customHeight="1">
      <c r="D617" s="51"/>
      <c r="E617" s="51"/>
      <c r="F617" s="51"/>
      <c r="J617" s="34"/>
      <c r="O617" s="38"/>
    </row>
    <row r="618" spans="4:15" s="39" customFormat="1" ht="12" customHeight="1">
      <c r="D618" s="51"/>
      <c r="E618" s="51"/>
      <c r="F618" s="51"/>
      <c r="J618" s="34"/>
      <c r="O618" s="38"/>
    </row>
    <row r="619" spans="4:15" s="39" customFormat="1" ht="12" customHeight="1">
      <c r="D619" s="51"/>
      <c r="E619" s="51"/>
      <c r="F619" s="51"/>
      <c r="J619" s="34"/>
      <c r="O619" s="38"/>
    </row>
    <row r="620" spans="4:15" s="39" customFormat="1" ht="12" customHeight="1">
      <c r="D620" s="51"/>
      <c r="E620" s="51"/>
      <c r="F620" s="51"/>
      <c r="J620" s="34"/>
      <c r="O620" s="38"/>
    </row>
    <row r="621" spans="4:15" s="39" customFormat="1" ht="12" customHeight="1">
      <c r="D621" s="51"/>
      <c r="E621" s="51"/>
      <c r="F621" s="51"/>
      <c r="J621" s="34"/>
      <c r="O621" s="38"/>
    </row>
    <row r="622" spans="4:15" s="39" customFormat="1" ht="12" customHeight="1">
      <c r="D622" s="51"/>
      <c r="E622" s="51"/>
      <c r="F622" s="51"/>
      <c r="J622" s="34"/>
      <c r="O622" s="38"/>
    </row>
    <row r="623" spans="4:15" s="39" customFormat="1" ht="12" customHeight="1">
      <c r="D623" s="51"/>
      <c r="E623" s="51"/>
      <c r="F623" s="51"/>
      <c r="J623" s="34"/>
      <c r="O623" s="38"/>
    </row>
    <row r="624" spans="4:15" s="39" customFormat="1" ht="12" customHeight="1">
      <c r="D624" s="51"/>
      <c r="E624" s="51"/>
      <c r="F624" s="51"/>
      <c r="J624" s="34"/>
      <c r="O624" s="38"/>
    </row>
    <row r="625" spans="4:15" s="39" customFormat="1" ht="12" customHeight="1">
      <c r="D625" s="51"/>
      <c r="E625" s="51"/>
      <c r="F625" s="51"/>
      <c r="J625" s="34"/>
      <c r="O625" s="38"/>
    </row>
    <row r="626" spans="4:15" s="39" customFormat="1" ht="12" customHeight="1">
      <c r="D626" s="51"/>
      <c r="E626" s="51"/>
      <c r="F626" s="51"/>
      <c r="J626" s="34"/>
      <c r="O626" s="38"/>
    </row>
    <row r="627" spans="4:15" s="39" customFormat="1" ht="12" customHeight="1">
      <c r="D627" s="51"/>
      <c r="E627" s="51"/>
      <c r="F627" s="51"/>
      <c r="J627" s="34"/>
      <c r="O627" s="38"/>
    </row>
    <row r="628" spans="4:15" s="39" customFormat="1" ht="12" customHeight="1">
      <c r="D628" s="51"/>
      <c r="E628" s="51"/>
      <c r="F628" s="51"/>
      <c r="J628" s="34"/>
      <c r="O628" s="38"/>
    </row>
    <row r="629" spans="4:15" s="39" customFormat="1" ht="12" customHeight="1">
      <c r="D629" s="51"/>
      <c r="E629" s="51"/>
      <c r="F629" s="51"/>
      <c r="J629" s="34"/>
      <c r="O629" s="38"/>
    </row>
    <row r="630" spans="4:15" s="39" customFormat="1" ht="12" customHeight="1">
      <c r="D630" s="51"/>
      <c r="E630" s="51"/>
      <c r="F630" s="51"/>
      <c r="J630" s="34"/>
      <c r="O630" s="38"/>
    </row>
    <row r="631" spans="4:15" s="39" customFormat="1" ht="12" customHeight="1">
      <c r="D631" s="51"/>
      <c r="E631" s="51"/>
      <c r="F631" s="51"/>
      <c r="J631" s="34"/>
      <c r="O631" s="38"/>
    </row>
    <row r="632" spans="4:15" s="39" customFormat="1" ht="12" customHeight="1">
      <c r="D632" s="51"/>
      <c r="E632" s="51"/>
      <c r="F632" s="51"/>
      <c r="J632" s="34"/>
      <c r="O632" s="38"/>
    </row>
    <row r="633" spans="4:15" s="39" customFormat="1" ht="12" customHeight="1">
      <c r="D633" s="51"/>
      <c r="E633" s="51"/>
      <c r="F633" s="51"/>
      <c r="J633" s="34"/>
      <c r="O633" s="38"/>
    </row>
    <row r="634" spans="4:15" s="39" customFormat="1" ht="12" customHeight="1">
      <c r="D634" s="51"/>
      <c r="E634" s="51"/>
      <c r="F634" s="51"/>
      <c r="J634" s="34"/>
      <c r="O634" s="38"/>
    </row>
    <row r="635" spans="4:15" s="39" customFormat="1" ht="12" customHeight="1">
      <c r="D635" s="51"/>
      <c r="E635" s="51"/>
      <c r="F635" s="51"/>
      <c r="J635" s="34"/>
      <c r="O635" s="38"/>
    </row>
    <row r="636" spans="4:15" s="39" customFormat="1" ht="12" customHeight="1">
      <c r="D636" s="51"/>
      <c r="E636" s="51"/>
      <c r="F636" s="51"/>
      <c r="J636" s="34"/>
      <c r="O636" s="38"/>
    </row>
    <row r="637" spans="4:15" s="39" customFormat="1" ht="12" customHeight="1">
      <c r="D637" s="51"/>
      <c r="E637" s="51"/>
      <c r="F637" s="51"/>
      <c r="J637" s="34"/>
      <c r="O637" s="38"/>
    </row>
    <row r="638" spans="4:15" s="39" customFormat="1" ht="12" customHeight="1">
      <c r="D638" s="51"/>
      <c r="E638" s="51"/>
      <c r="F638" s="51"/>
      <c r="J638" s="34"/>
      <c r="O638" s="38"/>
    </row>
    <row r="639" spans="4:15" s="39" customFormat="1" ht="12" customHeight="1">
      <c r="D639" s="51"/>
      <c r="E639" s="51"/>
      <c r="F639" s="51"/>
      <c r="J639" s="34"/>
      <c r="O639" s="38"/>
    </row>
    <row r="640" spans="4:15" s="39" customFormat="1" ht="12" customHeight="1">
      <c r="D640" s="51"/>
      <c r="E640" s="51"/>
      <c r="F640" s="51"/>
      <c r="J640" s="34"/>
      <c r="O640" s="38"/>
    </row>
    <row r="641" spans="4:15" s="39" customFormat="1" ht="12" customHeight="1">
      <c r="D641" s="51"/>
      <c r="E641" s="51"/>
      <c r="F641" s="51"/>
      <c r="J641" s="34"/>
      <c r="O641" s="38"/>
    </row>
    <row r="642" spans="4:15" s="39" customFormat="1" ht="12" customHeight="1">
      <c r="D642" s="51"/>
      <c r="E642" s="51"/>
      <c r="F642" s="51"/>
      <c r="J642" s="34"/>
      <c r="O642" s="38"/>
    </row>
    <row r="643" spans="4:15" s="39" customFormat="1" ht="12" customHeight="1">
      <c r="D643" s="51"/>
      <c r="E643" s="51"/>
      <c r="F643" s="51"/>
      <c r="J643" s="34"/>
      <c r="O643" s="38"/>
    </row>
    <row r="644" spans="4:15" s="39" customFormat="1" ht="12" customHeight="1">
      <c r="D644" s="51"/>
      <c r="E644" s="51"/>
      <c r="F644" s="51"/>
      <c r="J644" s="34"/>
      <c r="O644" s="38"/>
    </row>
    <row r="645" spans="4:15" s="39" customFormat="1" ht="12" customHeight="1">
      <c r="D645" s="51"/>
      <c r="E645" s="51"/>
      <c r="F645" s="51"/>
      <c r="J645" s="34"/>
      <c r="O645" s="38"/>
    </row>
    <row r="646" spans="4:15" s="39" customFormat="1" ht="12" customHeight="1">
      <c r="D646" s="51"/>
      <c r="E646" s="51"/>
      <c r="F646" s="51"/>
      <c r="J646" s="34"/>
      <c r="O646" s="38"/>
    </row>
    <row r="647" spans="4:15" s="39" customFormat="1" ht="12" customHeight="1">
      <c r="D647" s="51"/>
      <c r="E647" s="51"/>
      <c r="F647" s="51"/>
      <c r="J647" s="34"/>
      <c r="O647" s="38"/>
    </row>
    <row r="648" spans="4:15" s="39" customFormat="1" ht="12" customHeight="1">
      <c r="D648" s="51"/>
      <c r="E648" s="51"/>
      <c r="F648" s="51"/>
      <c r="J648" s="34"/>
      <c r="O648" s="38"/>
    </row>
    <row r="649" spans="4:15" s="39" customFormat="1" ht="12" customHeight="1">
      <c r="D649" s="51"/>
      <c r="E649" s="51"/>
      <c r="F649" s="51"/>
      <c r="J649" s="34"/>
      <c r="O649" s="38"/>
    </row>
    <row r="650" spans="4:15" s="39" customFormat="1" ht="12" customHeight="1">
      <c r="D650" s="51"/>
      <c r="E650" s="51"/>
      <c r="F650" s="51"/>
      <c r="J650" s="34"/>
      <c r="O650" s="38"/>
    </row>
    <row r="651" spans="4:15" s="39" customFormat="1" ht="12" customHeight="1">
      <c r="D651" s="51"/>
      <c r="E651" s="51"/>
      <c r="F651" s="51"/>
      <c r="J651" s="34"/>
      <c r="O651" s="38"/>
    </row>
    <row r="652" spans="4:15" s="39" customFormat="1" ht="12" customHeight="1">
      <c r="D652" s="51"/>
      <c r="E652" s="51"/>
      <c r="F652" s="51"/>
      <c r="J652" s="34"/>
      <c r="O652" s="38"/>
    </row>
    <row r="653" spans="4:15" s="39" customFormat="1" ht="12" customHeight="1">
      <c r="D653" s="51"/>
      <c r="E653" s="51"/>
      <c r="F653" s="51"/>
      <c r="J653" s="34"/>
      <c r="O653" s="38"/>
    </row>
    <row r="654" spans="4:15" s="39" customFormat="1" ht="12" customHeight="1">
      <c r="D654" s="51"/>
      <c r="E654" s="51"/>
      <c r="F654" s="51"/>
      <c r="J654" s="34"/>
      <c r="O654" s="38"/>
    </row>
    <row r="655" spans="4:15" s="39" customFormat="1" ht="12" customHeight="1">
      <c r="D655" s="51"/>
      <c r="E655" s="51"/>
      <c r="F655" s="51"/>
      <c r="J655" s="34"/>
      <c r="O655" s="38"/>
    </row>
    <row r="656" spans="4:15" s="39" customFormat="1" ht="12" customHeight="1">
      <c r="D656" s="51"/>
      <c r="E656" s="51"/>
      <c r="F656" s="51"/>
      <c r="J656" s="34"/>
      <c r="O656" s="38"/>
    </row>
    <row r="657" spans="4:15" s="39" customFormat="1" ht="12" customHeight="1">
      <c r="D657" s="51"/>
      <c r="E657" s="51"/>
      <c r="F657" s="51"/>
      <c r="J657" s="34"/>
      <c r="O657" s="38"/>
    </row>
    <row r="658" spans="4:15" s="39" customFormat="1" ht="12" customHeight="1">
      <c r="D658" s="51"/>
      <c r="E658" s="51"/>
      <c r="F658" s="51"/>
      <c r="J658" s="34"/>
      <c r="O658" s="38"/>
    </row>
    <row r="659" spans="4:15" s="39" customFormat="1" ht="12" customHeight="1">
      <c r="D659" s="51"/>
      <c r="E659" s="51"/>
      <c r="F659" s="51"/>
      <c r="J659" s="34"/>
      <c r="O659" s="38"/>
    </row>
    <row r="660" spans="4:15" s="39" customFormat="1" ht="12" customHeight="1">
      <c r="D660" s="51"/>
      <c r="E660" s="51"/>
      <c r="F660" s="51"/>
      <c r="J660" s="34"/>
      <c r="O660" s="38"/>
    </row>
    <row r="661" spans="4:15" s="39" customFormat="1" ht="12" customHeight="1">
      <c r="D661" s="51"/>
      <c r="E661" s="51"/>
      <c r="F661" s="51"/>
      <c r="J661" s="34"/>
      <c r="O661" s="38"/>
    </row>
    <row r="662" spans="4:15" s="39" customFormat="1" ht="12" customHeight="1">
      <c r="D662" s="51"/>
      <c r="E662" s="51"/>
      <c r="F662" s="51"/>
      <c r="J662" s="34"/>
      <c r="O662" s="38"/>
    </row>
    <row r="663" spans="4:15" s="39" customFormat="1" ht="12" customHeight="1">
      <c r="D663" s="51"/>
      <c r="E663" s="51"/>
      <c r="F663" s="51"/>
      <c r="J663" s="34"/>
      <c r="O663" s="38"/>
    </row>
    <row r="664" spans="4:15" s="39" customFormat="1" ht="12" customHeight="1">
      <c r="D664" s="51"/>
      <c r="E664" s="51"/>
      <c r="F664" s="51"/>
      <c r="J664" s="34"/>
      <c r="O664" s="38"/>
    </row>
    <row r="665" spans="4:15" s="39" customFormat="1" ht="12" customHeight="1">
      <c r="D665" s="51"/>
      <c r="E665" s="51"/>
      <c r="F665" s="51"/>
      <c r="J665" s="34"/>
      <c r="O665" s="38"/>
    </row>
    <row r="666" spans="4:15" s="39" customFormat="1" ht="12" customHeight="1">
      <c r="D666" s="51"/>
      <c r="E666" s="51"/>
      <c r="F666" s="51"/>
      <c r="J666" s="34"/>
      <c r="O666" s="38"/>
    </row>
    <row r="667" spans="4:15" s="39" customFormat="1" ht="12" customHeight="1">
      <c r="D667" s="51"/>
      <c r="E667" s="51"/>
      <c r="F667" s="51"/>
      <c r="J667" s="34"/>
      <c r="O667" s="38"/>
    </row>
    <row r="668" spans="4:15" s="39" customFormat="1" ht="12" customHeight="1">
      <c r="D668" s="51"/>
      <c r="E668" s="51"/>
      <c r="F668" s="51"/>
      <c r="J668" s="34"/>
      <c r="O668" s="38"/>
    </row>
    <row r="669" spans="4:15" s="39" customFormat="1" ht="12" customHeight="1">
      <c r="D669" s="51"/>
      <c r="E669" s="51"/>
      <c r="F669" s="51"/>
      <c r="J669" s="34"/>
      <c r="O669" s="38"/>
    </row>
    <row r="670" spans="4:15" s="39" customFormat="1" ht="12" customHeight="1">
      <c r="D670" s="51"/>
      <c r="E670" s="51"/>
      <c r="F670" s="51"/>
      <c r="J670" s="34"/>
      <c r="O670" s="38"/>
    </row>
    <row r="671" spans="4:15" s="39" customFormat="1" ht="12" customHeight="1">
      <c r="D671" s="51"/>
      <c r="E671" s="51"/>
      <c r="F671" s="51"/>
      <c r="J671" s="34"/>
      <c r="O671" s="38"/>
    </row>
    <row r="672" spans="4:15" s="39" customFormat="1" ht="12" customHeight="1">
      <c r="D672" s="51"/>
      <c r="E672" s="51"/>
      <c r="F672" s="51"/>
      <c r="J672" s="34"/>
      <c r="O672" s="38"/>
    </row>
    <row r="673" spans="4:15" s="39" customFormat="1" ht="12" customHeight="1">
      <c r="D673" s="51"/>
      <c r="E673" s="51"/>
      <c r="F673" s="51"/>
      <c r="J673" s="34"/>
      <c r="O673" s="38"/>
    </row>
    <row r="674" spans="4:15" s="39" customFormat="1" ht="12" customHeight="1">
      <c r="D674" s="51"/>
      <c r="E674" s="51"/>
      <c r="F674" s="51"/>
      <c r="J674" s="34"/>
      <c r="O674" s="38"/>
    </row>
    <row r="675" spans="4:15" s="39" customFormat="1" ht="12" customHeight="1">
      <c r="D675" s="51"/>
      <c r="E675" s="51"/>
      <c r="F675" s="51"/>
      <c r="J675" s="34"/>
      <c r="O675" s="38"/>
    </row>
    <row r="676" spans="4:15" s="39" customFormat="1" ht="12" customHeight="1">
      <c r="D676" s="51"/>
      <c r="E676" s="51"/>
      <c r="F676" s="51"/>
      <c r="J676" s="34"/>
      <c r="O676" s="38"/>
    </row>
    <row r="677" spans="4:15" s="39" customFormat="1" ht="12" customHeight="1">
      <c r="D677" s="51"/>
      <c r="E677" s="51"/>
      <c r="F677" s="51"/>
      <c r="J677" s="34"/>
      <c r="O677" s="38"/>
    </row>
    <row r="678" spans="4:15" s="39" customFormat="1" ht="12" customHeight="1">
      <c r="D678" s="51"/>
      <c r="E678" s="51"/>
      <c r="F678" s="51"/>
      <c r="J678" s="34"/>
      <c r="O678" s="38"/>
    </row>
    <row r="679" spans="4:15" s="39" customFormat="1" ht="12" customHeight="1">
      <c r="D679" s="51"/>
      <c r="E679" s="51"/>
      <c r="F679" s="51"/>
      <c r="J679" s="34"/>
      <c r="O679" s="38"/>
    </row>
    <row r="680" spans="4:15" s="39" customFormat="1" ht="12" customHeight="1">
      <c r="D680" s="51"/>
      <c r="E680" s="51"/>
      <c r="F680" s="51"/>
      <c r="J680" s="34"/>
      <c r="O680" s="38"/>
    </row>
    <row r="681" spans="4:15" s="39" customFormat="1" ht="12" customHeight="1">
      <c r="D681" s="51"/>
      <c r="E681" s="51"/>
      <c r="F681" s="51"/>
      <c r="J681" s="34"/>
      <c r="O681" s="38"/>
    </row>
    <row r="682" spans="4:15" s="39" customFormat="1" ht="12" customHeight="1">
      <c r="D682" s="51"/>
      <c r="E682" s="51"/>
      <c r="F682" s="51"/>
      <c r="J682" s="34"/>
      <c r="O682" s="38"/>
    </row>
    <row r="683" spans="4:15" s="39" customFormat="1" ht="12" customHeight="1">
      <c r="D683" s="51"/>
      <c r="E683" s="51"/>
      <c r="F683" s="51"/>
      <c r="J683" s="34"/>
      <c r="O683" s="38"/>
    </row>
    <row r="684" spans="4:15" s="39" customFormat="1" ht="12" customHeight="1">
      <c r="D684" s="51"/>
      <c r="E684" s="51"/>
      <c r="F684" s="51"/>
      <c r="J684" s="34"/>
      <c r="O684" s="38"/>
    </row>
    <row r="685" spans="4:15" s="39" customFormat="1" ht="12" customHeight="1">
      <c r="D685" s="51"/>
      <c r="E685" s="51"/>
      <c r="F685" s="51"/>
      <c r="J685" s="34"/>
      <c r="O685" s="38"/>
    </row>
    <row r="686" spans="4:15" s="39" customFormat="1" ht="12" customHeight="1">
      <c r="D686" s="51"/>
      <c r="E686" s="51"/>
      <c r="F686" s="51"/>
      <c r="J686" s="34"/>
      <c r="O686" s="38"/>
    </row>
    <row r="687" spans="4:15" s="39" customFormat="1" ht="12" customHeight="1">
      <c r="D687" s="51"/>
      <c r="E687" s="51"/>
      <c r="F687" s="51"/>
      <c r="J687" s="34"/>
      <c r="O687" s="38"/>
    </row>
    <row r="688" spans="4:15" s="39" customFormat="1" ht="12" customHeight="1">
      <c r="D688" s="51"/>
      <c r="E688" s="51"/>
      <c r="F688" s="51"/>
      <c r="J688" s="34"/>
      <c r="O688" s="38"/>
    </row>
    <row r="689" spans="4:15" s="39" customFormat="1" ht="12" customHeight="1">
      <c r="D689" s="51"/>
      <c r="E689" s="51"/>
      <c r="F689" s="51"/>
      <c r="J689" s="34"/>
      <c r="O689" s="38"/>
    </row>
    <row r="690" spans="4:15" s="39" customFormat="1" ht="12" customHeight="1">
      <c r="D690" s="51"/>
      <c r="E690" s="51"/>
      <c r="F690" s="51"/>
      <c r="J690" s="34"/>
      <c r="O690" s="38"/>
    </row>
    <row r="691" spans="4:15" s="39" customFormat="1" ht="12" customHeight="1">
      <c r="D691" s="51"/>
      <c r="E691" s="51"/>
      <c r="F691" s="51"/>
      <c r="J691" s="34"/>
      <c r="O691" s="38"/>
    </row>
    <row r="692" spans="4:15" s="39" customFormat="1" ht="12" customHeight="1">
      <c r="D692" s="51"/>
      <c r="E692" s="51"/>
      <c r="F692" s="51"/>
      <c r="J692" s="34"/>
      <c r="O692" s="38"/>
    </row>
    <row r="693" spans="4:15" s="39" customFormat="1" ht="12" customHeight="1">
      <c r="D693" s="51"/>
      <c r="E693" s="51"/>
      <c r="F693" s="51"/>
      <c r="J693" s="34"/>
      <c r="O693" s="38"/>
    </row>
    <row r="694" spans="4:15" s="39" customFormat="1" ht="12" customHeight="1">
      <c r="D694" s="51"/>
      <c r="E694" s="51"/>
      <c r="F694" s="51"/>
      <c r="J694" s="34"/>
      <c r="O694" s="38"/>
    </row>
    <row r="695" spans="4:15" s="39" customFormat="1" ht="12" customHeight="1">
      <c r="D695" s="51"/>
      <c r="E695" s="51"/>
      <c r="F695" s="51"/>
      <c r="J695" s="34"/>
      <c r="O695" s="38"/>
    </row>
    <row r="696" spans="4:15" s="39" customFormat="1" ht="12" customHeight="1">
      <c r="D696" s="51"/>
      <c r="E696" s="51"/>
      <c r="F696" s="51"/>
      <c r="J696" s="34"/>
      <c r="O696" s="38"/>
    </row>
    <row r="697" spans="4:15" s="39" customFormat="1" ht="12" customHeight="1">
      <c r="D697" s="51"/>
      <c r="E697" s="51"/>
      <c r="F697" s="51"/>
      <c r="J697" s="34"/>
      <c r="O697" s="38"/>
    </row>
    <row r="698" spans="4:15" s="39" customFormat="1" ht="12" customHeight="1">
      <c r="D698" s="51"/>
      <c r="E698" s="51"/>
      <c r="F698" s="51"/>
      <c r="J698" s="34"/>
      <c r="O698" s="38"/>
    </row>
    <row r="699" spans="4:15" s="39" customFormat="1" ht="12" customHeight="1">
      <c r="D699" s="51"/>
      <c r="E699" s="51"/>
      <c r="F699" s="51"/>
      <c r="J699" s="34"/>
      <c r="O699" s="38"/>
    </row>
    <row r="700" spans="4:15" s="39" customFormat="1" ht="12" customHeight="1">
      <c r="D700" s="51"/>
      <c r="E700" s="51"/>
      <c r="F700" s="51"/>
      <c r="J700" s="34"/>
      <c r="O700" s="38"/>
    </row>
    <row r="701" spans="4:15" s="39" customFormat="1" ht="12" customHeight="1">
      <c r="D701" s="51"/>
      <c r="E701" s="51"/>
      <c r="F701" s="51"/>
      <c r="J701" s="34"/>
      <c r="O701" s="38"/>
    </row>
    <row r="702" spans="4:15" s="39" customFormat="1" ht="12" customHeight="1">
      <c r="D702" s="51"/>
      <c r="E702" s="51"/>
      <c r="F702" s="51"/>
      <c r="J702" s="34"/>
      <c r="O702" s="38"/>
    </row>
    <row r="703" spans="4:15" s="39" customFormat="1" ht="12" customHeight="1">
      <c r="D703" s="51"/>
      <c r="E703" s="51"/>
      <c r="F703" s="51"/>
      <c r="J703" s="34"/>
      <c r="O703" s="38"/>
    </row>
    <row r="704" spans="4:15" s="39" customFormat="1" ht="12" customHeight="1">
      <c r="D704" s="51"/>
      <c r="E704" s="51"/>
      <c r="F704" s="51"/>
      <c r="J704" s="34"/>
      <c r="O704" s="38"/>
    </row>
    <row r="705" spans="4:15" s="39" customFormat="1" ht="12" customHeight="1">
      <c r="D705" s="51"/>
      <c r="E705" s="51"/>
      <c r="F705" s="51"/>
      <c r="J705" s="34"/>
      <c r="O705" s="38"/>
    </row>
    <row r="706" spans="4:15" s="39" customFormat="1" ht="12" customHeight="1">
      <c r="D706" s="51"/>
      <c r="E706" s="51"/>
      <c r="F706" s="51"/>
      <c r="J706" s="34"/>
      <c r="O706" s="38"/>
    </row>
    <row r="707" spans="4:15" s="39" customFormat="1" ht="12" customHeight="1">
      <c r="D707" s="51"/>
      <c r="E707" s="51"/>
      <c r="F707" s="51"/>
      <c r="J707" s="34"/>
      <c r="O707" s="38"/>
    </row>
    <row r="708" spans="4:15" s="39" customFormat="1" ht="12" customHeight="1">
      <c r="D708" s="51"/>
      <c r="E708" s="51"/>
      <c r="F708" s="51"/>
      <c r="J708" s="34"/>
      <c r="O708" s="38"/>
    </row>
    <row r="709" spans="4:15" s="39" customFormat="1" ht="12" customHeight="1">
      <c r="D709" s="51"/>
      <c r="E709" s="51"/>
      <c r="F709" s="51"/>
      <c r="J709" s="34"/>
      <c r="O709" s="38"/>
    </row>
    <row r="710" spans="4:15" s="39" customFormat="1" ht="12" customHeight="1">
      <c r="D710" s="51"/>
      <c r="E710" s="51"/>
      <c r="F710" s="51"/>
      <c r="J710" s="34"/>
      <c r="O710" s="38"/>
    </row>
    <row r="711" spans="4:15" s="39" customFormat="1" ht="12" customHeight="1">
      <c r="D711" s="51"/>
      <c r="E711" s="51"/>
      <c r="F711" s="51"/>
      <c r="J711" s="34"/>
      <c r="O711" s="38"/>
    </row>
    <row r="712" spans="4:15" s="39" customFormat="1" ht="12" customHeight="1">
      <c r="D712" s="51"/>
      <c r="E712" s="51"/>
      <c r="F712" s="51"/>
      <c r="J712" s="34"/>
      <c r="O712" s="38"/>
    </row>
    <row r="713" spans="4:15" s="39" customFormat="1" ht="12" customHeight="1">
      <c r="D713" s="51"/>
      <c r="E713" s="51"/>
      <c r="F713" s="51"/>
      <c r="J713" s="34"/>
      <c r="O713" s="38"/>
    </row>
    <row r="714" spans="4:15" s="39" customFormat="1" ht="12" customHeight="1">
      <c r="D714" s="51"/>
      <c r="E714" s="51"/>
      <c r="F714" s="51"/>
      <c r="J714" s="34"/>
      <c r="O714" s="38"/>
    </row>
    <row r="715" spans="4:15" s="39" customFormat="1" ht="12" customHeight="1">
      <c r="D715" s="51"/>
      <c r="E715" s="51"/>
      <c r="F715" s="51"/>
      <c r="J715" s="34"/>
      <c r="O715" s="38"/>
    </row>
    <row r="716" spans="4:15" s="39" customFormat="1" ht="12" customHeight="1">
      <c r="D716" s="51"/>
      <c r="E716" s="51"/>
      <c r="F716" s="51"/>
      <c r="J716" s="34"/>
      <c r="O716" s="38"/>
    </row>
    <row r="717" spans="4:15" s="39" customFormat="1" ht="12" customHeight="1">
      <c r="D717" s="51"/>
      <c r="E717" s="51"/>
      <c r="F717" s="51"/>
      <c r="J717" s="34"/>
      <c r="O717" s="38"/>
    </row>
    <row r="718" spans="4:15" s="39" customFormat="1" ht="12" customHeight="1">
      <c r="D718" s="51"/>
      <c r="E718" s="51"/>
      <c r="F718" s="51"/>
      <c r="J718" s="34"/>
      <c r="O718" s="38"/>
    </row>
    <row r="719" spans="4:15" s="39" customFormat="1" ht="12" customHeight="1">
      <c r="D719" s="51"/>
      <c r="E719" s="51"/>
      <c r="F719" s="51"/>
      <c r="J719" s="34"/>
      <c r="O719" s="38"/>
    </row>
    <row r="720" spans="4:15" s="39" customFormat="1" ht="12" customHeight="1">
      <c r="D720" s="51"/>
      <c r="E720" s="51"/>
      <c r="F720" s="51"/>
      <c r="J720" s="34"/>
      <c r="O720" s="38"/>
    </row>
    <row r="721" spans="4:15" s="39" customFormat="1" ht="12" customHeight="1">
      <c r="D721" s="51"/>
      <c r="E721" s="51"/>
      <c r="F721" s="51"/>
      <c r="J721" s="34"/>
      <c r="O721" s="38"/>
    </row>
    <row r="722" spans="4:15" s="39" customFormat="1" ht="12" customHeight="1">
      <c r="D722" s="51"/>
      <c r="E722" s="51"/>
      <c r="F722" s="51"/>
      <c r="J722" s="34"/>
      <c r="O722" s="38"/>
    </row>
    <row r="723" spans="4:15" s="39" customFormat="1" ht="12" customHeight="1">
      <c r="D723" s="51"/>
      <c r="E723" s="51"/>
      <c r="F723" s="51"/>
      <c r="J723" s="34"/>
      <c r="O723" s="38"/>
    </row>
    <row r="724" spans="4:15" s="39" customFormat="1" ht="12" customHeight="1">
      <c r="D724" s="51"/>
      <c r="E724" s="51"/>
      <c r="F724" s="51"/>
      <c r="J724" s="34"/>
      <c r="O724" s="38"/>
    </row>
    <row r="725" spans="4:15" s="39" customFormat="1" ht="12" customHeight="1">
      <c r="D725" s="51"/>
      <c r="E725" s="51"/>
      <c r="F725" s="51"/>
      <c r="J725" s="34"/>
      <c r="O725" s="38"/>
    </row>
    <row r="726" spans="4:15" s="39" customFormat="1" ht="12" customHeight="1">
      <c r="D726" s="51"/>
      <c r="E726" s="51"/>
      <c r="F726" s="51"/>
      <c r="J726" s="34"/>
      <c r="O726" s="38"/>
    </row>
    <row r="727" spans="4:15" s="39" customFormat="1" ht="12" customHeight="1">
      <c r="D727" s="51"/>
      <c r="E727" s="51"/>
      <c r="F727" s="51"/>
      <c r="J727" s="34"/>
      <c r="O727" s="38"/>
    </row>
    <row r="728" spans="4:15" s="39" customFormat="1" ht="12" customHeight="1">
      <c r="D728" s="51"/>
      <c r="E728" s="51"/>
      <c r="F728" s="51"/>
      <c r="J728" s="34"/>
      <c r="O728" s="38"/>
    </row>
    <row r="729" spans="4:15" s="39" customFormat="1" ht="12" customHeight="1">
      <c r="D729" s="51"/>
      <c r="E729" s="51"/>
      <c r="F729" s="51"/>
      <c r="J729" s="34"/>
      <c r="O729" s="38"/>
    </row>
    <row r="730" spans="4:15" s="39" customFormat="1" ht="12" customHeight="1">
      <c r="D730" s="51"/>
      <c r="E730" s="51"/>
      <c r="F730" s="51"/>
      <c r="J730" s="34"/>
      <c r="O730" s="38"/>
    </row>
    <row r="731" spans="4:15" s="39" customFormat="1" ht="12" customHeight="1">
      <c r="D731" s="51"/>
      <c r="E731" s="51"/>
      <c r="F731" s="51"/>
      <c r="J731" s="34"/>
      <c r="O731" s="38"/>
    </row>
    <row r="732" spans="4:15" s="39" customFormat="1" ht="12" customHeight="1">
      <c r="D732" s="51"/>
      <c r="E732" s="51"/>
      <c r="F732" s="51"/>
      <c r="J732" s="34"/>
      <c r="O732" s="38"/>
    </row>
    <row r="733" spans="4:15" s="39" customFormat="1" ht="12" customHeight="1">
      <c r="D733" s="51"/>
      <c r="E733" s="51"/>
      <c r="F733" s="51"/>
      <c r="J733" s="34"/>
      <c r="O733" s="38"/>
    </row>
    <row r="734" spans="4:15" s="39" customFormat="1" ht="12" customHeight="1">
      <c r="D734" s="51"/>
      <c r="E734" s="51"/>
      <c r="F734" s="51"/>
      <c r="J734" s="34"/>
      <c r="O734" s="38"/>
    </row>
    <row r="735" spans="4:15" s="39" customFormat="1" ht="12" customHeight="1">
      <c r="D735" s="51"/>
      <c r="E735" s="51"/>
      <c r="F735" s="51"/>
      <c r="J735" s="34"/>
      <c r="O735" s="38"/>
    </row>
    <row r="736" spans="4:15" s="39" customFormat="1" ht="12" customHeight="1">
      <c r="D736" s="51"/>
      <c r="E736" s="51"/>
      <c r="F736" s="51"/>
      <c r="J736" s="34"/>
      <c r="O736" s="38"/>
    </row>
    <row r="737" spans="4:15" s="39" customFormat="1" ht="12" customHeight="1">
      <c r="D737" s="51"/>
      <c r="E737" s="51"/>
      <c r="F737" s="51"/>
      <c r="J737" s="34"/>
      <c r="O737" s="38"/>
    </row>
    <row r="738" spans="4:15" s="39" customFormat="1" ht="12" customHeight="1">
      <c r="D738" s="51"/>
      <c r="E738" s="51"/>
      <c r="F738" s="51"/>
      <c r="J738" s="34"/>
      <c r="O738" s="38"/>
    </row>
    <row r="739" spans="4:15" s="39" customFormat="1" ht="12" customHeight="1">
      <c r="D739" s="51"/>
      <c r="E739" s="51"/>
      <c r="F739" s="51"/>
      <c r="J739" s="34"/>
      <c r="O739" s="38"/>
    </row>
    <row r="740" spans="4:15" s="39" customFormat="1" ht="12" customHeight="1">
      <c r="D740" s="51"/>
      <c r="E740" s="51"/>
      <c r="F740" s="51"/>
      <c r="J740" s="34"/>
      <c r="O740" s="38"/>
    </row>
    <row r="741" spans="4:15" s="39" customFormat="1" ht="12" customHeight="1">
      <c r="D741" s="51"/>
      <c r="E741" s="51"/>
      <c r="F741" s="51"/>
      <c r="J741" s="34"/>
      <c r="O741" s="38"/>
    </row>
    <row r="742" spans="4:15" s="39" customFormat="1" ht="12" customHeight="1">
      <c r="D742" s="51"/>
      <c r="E742" s="51"/>
      <c r="F742" s="51"/>
      <c r="J742" s="34"/>
      <c r="O742" s="38"/>
    </row>
    <row r="743" spans="4:15" s="39" customFormat="1" ht="12" customHeight="1">
      <c r="D743" s="51"/>
      <c r="E743" s="51"/>
      <c r="F743" s="51"/>
      <c r="J743" s="34"/>
      <c r="O743" s="38"/>
    </row>
    <row r="744" spans="4:15" s="39" customFormat="1" ht="12" customHeight="1">
      <c r="D744" s="51"/>
      <c r="E744" s="51"/>
      <c r="F744" s="51"/>
      <c r="J744" s="34"/>
      <c r="O744" s="38"/>
    </row>
    <row r="745" spans="4:15" s="39" customFormat="1" ht="12" customHeight="1">
      <c r="D745" s="51"/>
      <c r="E745" s="51"/>
      <c r="F745" s="51"/>
      <c r="J745" s="34"/>
      <c r="O745" s="38"/>
    </row>
    <row r="746" spans="4:15" s="39" customFormat="1" ht="12" customHeight="1">
      <c r="D746" s="51"/>
      <c r="E746" s="51"/>
      <c r="F746" s="51"/>
      <c r="J746" s="34"/>
      <c r="O746" s="38"/>
    </row>
    <row r="747" spans="4:15" s="39" customFormat="1" ht="12" customHeight="1">
      <c r="D747" s="51"/>
      <c r="E747" s="51"/>
      <c r="F747" s="51"/>
      <c r="J747" s="34"/>
      <c r="O747" s="38"/>
    </row>
    <row r="748" spans="4:15" s="39" customFormat="1" ht="12" customHeight="1">
      <c r="D748" s="51"/>
      <c r="E748" s="51"/>
      <c r="F748" s="51"/>
      <c r="J748" s="34"/>
      <c r="O748" s="38"/>
    </row>
    <row r="749" spans="4:15" s="39" customFormat="1" ht="12" customHeight="1">
      <c r="D749" s="51"/>
      <c r="E749" s="51"/>
      <c r="F749" s="51"/>
      <c r="J749" s="34"/>
      <c r="O749" s="38"/>
    </row>
    <row r="750" spans="4:15" s="39" customFormat="1" ht="12" customHeight="1">
      <c r="D750" s="51"/>
      <c r="E750" s="51"/>
      <c r="F750" s="51"/>
      <c r="J750" s="34"/>
      <c r="O750" s="38"/>
    </row>
    <row r="751" spans="4:15" s="39" customFormat="1" ht="12" customHeight="1">
      <c r="D751" s="51"/>
      <c r="E751" s="51"/>
      <c r="F751" s="51"/>
      <c r="J751" s="34"/>
      <c r="O751" s="38"/>
    </row>
    <row r="752" spans="4:15" s="39" customFormat="1" ht="12" customHeight="1">
      <c r="D752" s="51"/>
      <c r="E752" s="51"/>
      <c r="F752" s="51"/>
      <c r="J752" s="34"/>
      <c r="O752" s="38"/>
    </row>
    <row r="753" spans="4:15" s="39" customFormat="1" ht="12" customHeight="1">
      <c r="D753" s="51"/>
      <c r="E753" s="51"/>
      <c r="F753" s="51"/>
      <c r="J753" s="34"/>
      <c r="O753" s="38"/>
    </row>
    <row r="754" spans="4:15" s="39" customFormat="1" ht="12" customHeight="1">
      <c r="D754" s="51"/>
      <c r="E754" s="51"/>
      <c r="F754" s="51"/>
      <c r="J754" s="34"/>
      <c r="O754" s="38"/>
    </row>
    <row r="755" spans="4:15" s="39" customFormat="1" ht="12" customHeight="1">
      <c r="D755" s="51"/>
      <c r="E755" s="51"/>
      <c r="F755" s="51"/>
      <c r="J755" s="34"/>
      <c r="O755" s="38"/>
    </row>
    <row r="756" spans="4:15" s="39" customFormat="1" ht="12" customHeight="1">
      <c r="D756" s="51"/>
      <c r="E756" s="51"/>
      <c r="F756" s="51"/>
      <c r="J756" s="34"/>
      <c r="O756" s="38"/>
    </row>
    <row r="757" spans="4:15" s="39" customFormat="1" ht="12" customHeight="1">
      <c r="D757" s="51"/>
      <c r="E757" s="51"/>
      <c r="F757" s="51"/>
      <c r="J757" s="34"/>
      <c r="O757" s="38"/>
    </row>
    <row r="758" spans="4:15" s="39" customFormat="1" ht="12" customHeight="1">
      <c r="D758" s="51"/>
      <c r="E758" s="51"/>
      <c r="F758" s="51"/>
      <c r="J758" s="34"/>
      <c r="O758" s="38"/>
    </row>
    <row r="759" spans="4:15" s="39" customFormat="1" ht="12" customHeight="1">
      <c r="D759" s="51"/>
      <c r="E759" s="51"/>
      <c r="F759" s="51"/>
      <c r="J759" s="34"/>
      <c r="O759" s="38"/>
    </row>
    <row r="760" spans="4:15" s="39" customFormat="1" ht="12" customHeight="1">
      <c r="D760" s="51"/>
      <c r="E760" s="51"/>
      <c r="F760" s="51"/>
      <c r="J760" s="34"/>
      <c r="O760" s="38"/>
    </row>
    <row r="761" spans="4:15" s="39" customFormat="1" ht="12" customHeight="1">
      <c r="D761" s="51"/>
      <c r="E761" s="51"/>
      <c r="F761" s="51"/>
      <c r="J761" s="34"/>
      <c r="O761" s="38"/>
    </row>
    <row r="762" spans="4:15" s="39" customFormat="1" ht="12" customHeight="1">
      <c r="D762" s="51"/>
      <c r="E762" s="51"/>
      <c r="F762" s="51"/>
      <c r="J762" s="34"/>
      <c r="O762" s="38"/>
    </row>
    <row r="763" spans="4:15" s="39" customFormat="1" ht="12" customHeight="1">
      <c r="D763" s="51"/>
      <c r="E763" s="51"/>
      <c r="F763" s="51"/>
      <c r="J763" s="34"/>
      <c r="O763" s="38"/>
    </row>
    <row r="764" spans="4:15" s="39" customFormat="1" ht="12" customHeight="1">
      <c r="D764" s="51"/>
      <c r="E764" s="51"/>
      <c r="F764" s="51"/>
      <c r="J764" s="34"/>
      <c r="O764" s="38"/>
    </row>
    <row r="765" spans="4:15" s="39" customFormat="1" ht="12" customHeight="1">
      <c r="D765" s="51"/>
      <c r="E765" s="51"/>
      <c r="F765" s="51"/>
      <c r="J765" s="34"/>
      <c r="O765" s="38"/>
    </row>
    <row r="766" spans="4:15" s="39" customFormat="1" ht="12" customHeight="1">
      <c r="D766" s="51"/>
      <c r="E766" s="51"/>
      <c r="F766" s="51"/>
      <c r="J766" s="34"/>
      <c r="O766" s="38"/>
    </row>
    <row r="767" spans="4:15" s="39" customFormat="1" ht="12" customHeight="1">
      <c r="D767" s="51"/>
      <c r="E767" s="51"/>
      <c r="F767" s="51"/>
      <c r="J767" s="34"/>
      <c r="O767" s="38"/>
    </row>
    <row r="768" spans="4:15" s="39" customFormat="1" ht="12" customHeight="1">
      <c r="D768" s="51"/>
      <c r="E768" s="51"/>
      <c r="F768" s="51"/>
      <c r="J768" s="34"/>
      <c r="O768" s="38"/>
    </row>
    <row r="769" spans="4:15" s="39" customFormat="1" ht="12" customHeight="1">
      <c r="D769" s="51"/>
      <c r="E769" s="51"/>
      <c r="F769" s="51"/>
      <c r="J769" s="34"/>
      <c r="O769" s="38"/>
    </row>
    <row r="770" spans="4:15" s="39" customFormat="1" ht="12" customHeight="1">
      <c r="D770" s="51"/>
      <c r="E770" s="51"/>
      <c r="F770" s="51"/>
      <c r="J770" s="34"/>
      <c r="O770" s="38"/>
    </row>
    <row r="771" spans="4:15" s="39" customFormat="1" ht="12" customHeight="1">
      <c r="D771" s="51"/>
      <c r="E771" s="51"/>
      <c r="F771" s="51"/>
      <c r="J771" s="34"/>
      <c r="O771" s="38"/>
    </row>
    <row r="772" spans="4:15" s="39" customFormat="1" ht="12" customHeight="1">
      <c r="D772" s="51"/>
      <c r="E772" s="51"/>
      <c r="F772" s="51"/>
      <c r="J772" s="34"/>
      <c r="O772" s="38"/>
    </row>
    <row r="773" spans="4:15" s="39" customFormat="1" ht="12" customHeight="1">
      <c r="D773" s="51"/>
      <c r="E773" s="51"/>
      <c r="F773" s="51"/>
      <c r="J773" s="34"/>
      <c r="O773" s="38"/>
    </row>
    <row r="774" spans="4:15" s="39" customFormat="1" ht="12" customHeight="1">
      <c r="D774" s="51"/>
      <c r="E774" s="51"/>
      <c r="F774" s="51"/>
      <c r="J774" s="34"/>
      <c r="O774" s="38"/>
    </row>
    <row r="775" spans="4:15" s="39" customFormat="1" ht="12" customHeight="1">
      <c r="D775" s="51"/>
      <c r="E775" s="51"/>
      <c r="F775" s="51"/>
      <c r="J775" s="34"/>
      <c r="O775" s="38"/>
    </row>
    <row r="776" spans="4:15" s="39" customFormat="1" ht="12" customHeight="1">
      <c r="D776" s="51"/>
      <c r="E776" s="51"/>
      <c r="F776" s="51"/>
      <c r="J776" s="34"/>
      <c r="O776" s="38"/>
    </row>
    <row r="777" spans="4:15" s="39" customFormat="1" ht="12" customHeight="1">
      <c r="D777" s="51"/>
      <c r="E777" s="51"/>
      <c r="F777" s="51"/>
      <c r="J777" s="34"/>
      <c r="O777" s="38"/>
    </row>
    <row r="778" spans="4:15" s="39" customFormat="1" ht="12" customHeight="1">
      <c r="D778" s="51"/>
      <c r="E778" s="51"/>
      <c r="F778" s="51"/>
      <c r="J778" s="34"/>
      <c r="O778" s="38"/>
    </row>
    <row r="779" spans="4:15" s="39" customFormat="1" ht="12" customHeight="1">
      <c r="D779" s="51"/>
      <c r="E779" s="51"/>
      <c r="F779" s="51"/>
      <c r="J779" s="34"/>
      <c r="O779" s="38"/>
    </row>
    <row r="780" spans="4:15" s="39" customFormat="1" ht="12" customHeight="1">
      <c r="D780" s="51"/>
      <c r="E780" s="51"/>
      <c r="F780" s="51"/>
      <c r="J780" s="34"/>
      <c r="O780" s="38"/>
    </row>
    <row r="781" spans="4:15" s="39" customFormat="1" ht="12" customHeight="1">
      <c r="D781" s="51"/>
      <c r="E781" s="51"/>
      <c r="F781" s="51"/>
      <c r="J781" s="34"/>
      <c r="O781" s="38"/>
    </row>
    <row r="782" spans="4:15" s="39" customFormat="1" ht="12" customHeight="1">
      <c r="D782" s="51"/>
      <c r="E782" s="51"/>
      <c r="F782" s="51"/>
      <c r="J782" s="34"/>
      <c r="O782" s="38"/>
    </row>
    <row r="783" spans="4:15" s="39" customFormat="1" ht="12" customHeight="1">
      <c r="D783" s="51"/>
      <c r="E783" s="51"/>
      <c r="F783" s="51"/>
      <c r="J783" s="34"/>
      <c r="O783" s="38"/>
    </row>
    <row r="784" spans="4:15" s="39" customFormat="1" ht="12" customHeight="1">
      <c r="D784" s="51"/>
      <c r="E784" s="51"/>
      <c r="F784" s="51"/>
      <c r="J784" s="34"/>
      <c r="O784" s="38"/>
    </row>
    <row r="785" spans="4:15" s="39" customFormat="1" ht="12" customHeight="1">
      <c r="D785" s="51"/>
      <c r="E785" s="51"/>
      <c r="F785" s="51"/>
      <c r="J785" s="34"/>
      <c r="O785" s="38"/>
    </row>
    <row r="786" spans="4:15" s="39" customFormat="1" ht="12" customHeight="1">
      <c r="D786" s="51"/>
      <c r="E786" s="51"/>
      <c r="F786" s="51"/>
      <c r="J786" s="34"/>
      <c r="O786" s="38"/>
    </row>
    <row r="787" spans="4:15" s="39" customFormat="1" ht="12" customHeight="1">
      <c r="D787" s="51"/>
      <c r="E787" s="51"/>
      <c r="F787" s="51"/>
      <c r="J787" s="34"/>
      <c r="O787" s="38"/>
    </row>
    <row r="788" spans="4:15" s="39" customFormat="1" ht="12" customHeight="1">
      <c r="D788" s="51"/>
      <c r="E788" s="51"/>
      <c r="F788" s="51"/>
      <c r="J788" s="34"/>
      <c r="O788" s="38"/>
    </row>
    <row r="789" spans="4:15" s="39" customFormat="1" ht="12" customHeight="1">
      <c r="D789" s="51"/>
      <c r="E789" s="51"/>
      <c r="F789" s="51"/>
      <c r="J789" s="34"/>
      <c r="O789" s="38"/>
    </row>
    <row r="790" spans="4:15" s="39" customFormat="1" ht="12" customHeight="1">
      <c r="D790" s="51"/>
      <c r="E790" s="51"/>
      <c r="F790" s="51"/>
      <c r="J790" s="34"/>
      <c r="O790" s="38"/>
    </row>
    <row r="791" spans="4:15" s="39" customFormat="1" ht="12" customHeight="1">
      <c r="D791" s="51"/>
      <c r="E791" s="51"/>
      <c r="F791" s="51"/>
      <c r="J791" s="34"/>
      <c r="O791" s="38"/>
    </row>
    <row r="792" spans="4:15" s="39" customFormat="1" ht="12" customHeight="1">
      <c r="D792" s="51"/>
      <c r="E792" s="51"/>
      <c r="F792" s="51"/>
      <c r="J792" s="34"/>
      <c r="O792" s="38"/>
    </row>
    <row r="793" spans="4:15" s="39" customFormat="1" ht="12" customHeight="1">
      <c r="D793" s="51"/>
      <c r="E793" s="51"/>
      <c r="F793" s="51"/>
      <c r="J793" s="34"/>
      <c r="O793" s="38"/>
    </row>
    <row r="794" spans="4:15" s="39" customFormat="1" ht="12" customHeight="1">
      <c r="D794" s="51"/>
      <c r="E794" s="51"/>
      <c r="F794" s="51"/>
      <c r="J794" s="34"/>
      <c r="O794" s="38"/>
    </row>
    <row r="795" spans="4:15" s="39" customFormat="1" ht="12" customHeight="1">
      <c r="D795" s="51"/>
      <c r="E795" s="51"/>
      <c r="F795" s="51"/>
      <c r="J795" s="34"/>
      <c r="O795" s="38"/>
    </row>
    <row r="796" spans="4:15" s="39" customFormat="1" ht="12" customHeight="1">
      <c r="D796" s="51"/>
      <c r="E796" s="51"/>
      <c r="F796" s="51"/>
      <c r="J796" s="34"/>
      <c r="O796" s="38"/>
    </row>
    <row r="797" spans="4:15" s="39" customFormat="1" ht="12" customHeight="1">
      <c r="D797" s="51"/>
      <c r="E797" s="51"/>
      <c r="F797" s="51"/>
      <c r="J797" s="34"/>
      <c r="O797" s="38"/>
    </row>
    <row r="798" spans="4:15" s="39" customFormat="1" ht="12" customHeight="1">
      <c r="D798" s="51"/>
      <c r="E798" s="51"/>
      <c r="F798" s="51"/>
      <c r="J798" s="34"/>
      <c r="O798" s="38"/>
    </row>
    <row r="799" spans="4:15" s="39" customFormat="1" ht="12" customHeight="1">
      <c r="D799" s="51"/>
      <c r="E799" s="51"/>
      <c r="F799" s="51"/>
      <c r="J799" s="34"/>
      <c r="O799" s="38"/>
    </row>
    <row r="800" spans="4:15" s="39" customFormat="1" ht="12" customHeight="1">
      <c r="D800" s="51"/>
      <c r="E800" s="51"/>
      <c r="F800" s="51"/>
      <c r="J800" s="34"/>
      <c r="O800" s="38"/>
    </row>
    <row r="801" spans="4:15" s="39" customFormat="1" ht="12" customHeight="1">
      <c r="D801" s="51"/>
      <c r="E801" s="51"/>
      <c r="F801" s="51"/>
      <c r="J801" s="34"/>
      <c r="O801" s="38"/>
    </row>
    <row r="802" spans="4:15" s="39" customFormat="1" ht="12" customHeight="1">
      <c r="D802" s="51"/>
      <c r="E802" s="51"/>
      <c r="F802" s="51"/>
      <c r="J802" s="34"/>
      <c r="O802" s="38"/>
    </row>
    <row r="803" spans="4:15" s="39" customFormat="1" ht="12" customHeight="1">
      <c r="D803" s="51"/>
      <c r="E803" s="51"/>
      <c r="F803" s="51"/>
      <c r="J803" s="34"/>
      <c r="O803" s="38"/>
    </row>
    <row r="804" spans="4:15" s="39" customFormat="1" ht="12" customHeight="1">
      <c r="D804" s="51"/>
      <c r="E804" s="51"/>
      <c r="F804" s="51"/>
      <c r="J804" s="34"/>
      <c r="O804" s="38"/>
    </row>
    <row r="805" spans="4:15" s="39" customFormat="1" ht="12" customHeight="1">
      <c r="D805" s="51"/>
      <c r="E805" s="51"/>
      <c r="F805" s="51"/>
      <c r="J805" s="34"/>
      <c r="O805" s="38"/>
    </row>
    <row r="806" spans="4:15" s="39" customFormat="1" ht="12" customHeight="1">
      <c r="D806" s="51"/>
      <c r="E806" s="51"/>
      <c r="F806" s="51"/>
      <c r="J806" s="34"/>
      <c r="O806" s="38"/>
    </row>
    <row r="807" spans="4:15" s="39" customFormat="1" ht="12" customHeight="1">
      <c r="D807" s="51"/>
      <c r="E807" s="51"/>
      <c r="F807" s="51"/>
      <c r="J807" s="34"/>
      <c r="O807" s="38"/>
    </row>
    <row r="808" spans="4:15" s="39" customFormat="1" ht="12" customHeight="1">
      <c r="D808" s="51"/>
      <c r="E808" s="51"/>
      <c r="F808" s="51"/>
      <c r="J808" s="34"/>
      <c r="O808" s="38"/>
    </row>
    <row r="809" spans="4:15" s="39" customFormat="1" ht="12" customHeight="1">
      <c r="D809" s="51"/>
      <c r="E809" s="51"/>
      <c r="F809" s="51"/>
      <c r="J809" s="34"/>
      <c r="O809" s="38"/>
    </row>
    <row r="810" spans="4:15" s="39" customFormat="1" ht="12" customHeight="1">
      <c r="D810" s="51"/>
      <c r="E810" s="51"/>
      <c r="F810" s="51"/>
      <c r="J810" s="34"/>
      <c r="O810" s="38"/>
    </row>
    <row r="811" spans="4:15" s="39" customFormat="1" ht="12" customHeight="1">
      <c r="D811" s="51"/>
      <c r="E811" s="51"/>
      <c r="F811" s="51"/>
      <c r="J811" s="34"/>
      <c r="O811" s="38"/>
    </row>
    <row r="812" spans="4:15" s="39" customFormat="1" ht="12" customHeight="1">
      <c r="D812" s="51"/>
      <c r="E812" s="51"/>
      <c r="F812" s="51"/>
      <c r="J812" s="34"/>
      <c r="O812" s="38"/>
    </row>
    <row r="813" spans="4:15" s="39" customFormat="1" ht="12" customHeight="1">
      <c r="D813" s="51"/>
      <c r="E813" s="51"/>
      <c r="F813" s="51"/>
      <c r="J813" s="34"/>
      <c r="O813" s="38"/>
    </row>
    <row r="814" spans="4:15" s="39" customFormat="1" ht="12" customHeight="1">
      <c r="D814" s="51"/>
      <c r="E814" s="51"/>
      <c r="F814" s="51"/>
      <c r="J814" s="34"/>
      <c r="O814" s="38"/>
    </row>
    <row r="815" spans="4:15" s="39" customFormat="1" ht="12" customHeight="1">
      <c r="D815" s="51"/>
      <c r="E815" s="51"/>
      <c r="F815" s="51"/>
      <c r="J815" s="34"/>
      <c r="O815" s="38"/>
    </row>
    <row r="816" spans="4:15" s="39" customFormat="1" ht="12" customHeight="1">
      <c r="D816" s="51"/>
      <c r="E816" s="51"/>
      <c r="F816" s="51"/>
      <c r="J816" s="34"/>
      <c r="O816" s="38"/>
    </row>
    <row r="817" spans="4:15" s="39" customFormat="1" ht="12" customHeight="1">
      <c r="D817" s="51"/>
      <c r="E817" s="51"/>
      <c r="F817" s="51"/>
      <c r="J817" s="34"/>
      <c r="O817" s="38"/>
    </row>
    <row r="818" spans="4:15" s="39" customFormat="1" ht="12" customHeight="1">
      <c r="D818" s="51"/>
      <c r="E818" s="51"/>
      <c r="F818" s="51"/>
      <c r="J818" s="34"/>
      <c r="O818" s="38"/>
    </row>
    <row r="819" spans="4:15" s="39" customFormat="1" ht="12" customHeight="1">
      <c r="D819" s="51"/>
      <c r="E819" s="51"/>
      <c r="F819" s="51"/>
      <c r="J819" s="34"/>
      <c r="O819" s="38"/>
    </row>
    <row r="820" spans="4:15" s="39" customFormat="1" ht="12" customHeight="1">
      <c r="D820" s="51"/>
      <c r="E820" s="51"/>
      <c r="F820" s="51"/>
      <c r="J820" s="34"/>
      <c r="O820" s="38"/>
    </row>
    <row r="821" spans="4:15" s="39" customFormat="1" ht="12" customHeight="1">
      <c r="D821" s="51"/>
      <c r="E821" s="51"/>
      <c r="F821" s="51"/>
      <c r="J821" s="34"/>
      <c r="O821" s="38"/>
    </row>
    <row r="822" spans="4:15" s="39" customFormat="1" ht="12" customHeight="1">
      <c r="D822" s="51"/>
      <c r="E822" s="51"/>
      <c r="F822" s="51"/>
      <c r="J822" s="34"/>
      <c r="O822" s="38"/>
    </row>
    <row r="823" spans="4:15" s="39" customFormat="1" ht="12" customHeight="1">
      <c r="D823" s="51"/>
      <c r="E823" s="51"/>
      <c r="F823" s="51"/>
      <c r="J823" s="34"/>
      <c r="O823" s="38"/>
    </row>
    <row r="824" spans="4:15" s="39" customFormat="1" ht="12" customHeight="1">
      <c r="D824" s="51"/>
      <c r="E824" s="51"/>
      <c r="F824" s="51"/>
      <c r="J824" s="34"/>
      <c r="O824" s="38"/>
    </row>
    <row r="825" spans="4:15" s="39" customFormat="1" ht="12" customHeight="1">
      <c r="D825" s="51"/>
      <c r="E825" s="51"/>
      <c r="F825" s="51"/>
      <c r="J825" s="34"/>
      <c r="O825" s="38"/>
    </row>
    <row r="826" spans="4:15" s="39" customFormat="1" ht="12" customHeight="1">
      <c r="D826" s="51"/>
      <c r="E826" s="51"/>
      <c r="F826" s="51"/>
      <c r="J826" s="34"/>
      <c r="O826" s="38"/>
    </row>
    <row r="827" spans="4:15" s="39" customFormat="1" ht="12" customHeight="1">
      <c r="D827" s="51"/>
      <c r="E827" s="51"/>
      <c r="F827" s="51"/>
      <c r="J827" s="34"/>
      <c r="O827" s="38"/>
    </row>
    <row r="828" spans="4:15" s="39" customFormat="1" ht="12" customHeight="1">
      <c r="D828" s="51"/>
      <c r="E828" s="51"/>
      <c r="F828" s="51"/>
      <c r="J828" s="34"/>
      <c r="O828" s="38"/>
    </row>
    <row r="829" spans="4:15" s="39" customFormat="1" ht="12" customHeight="1">
      <c r="D829" s="51"/>
      <c r="E829" s="51"/>
      <c r="F829" s="51"/>
      <c r="J829" s="34"/>
      <c r="O829" s="38"/>
    </row>
    <row r="830" spans="4:15" s="39" customFormat="1" ht="12" customHeight="1">
      <c r="D830" s="51"/>
      <c r="E830" s="51"/>
      <c r="F830" s="51"/>
      <c r="J830" s="34"/>
      <c r="O830" s="38"/>
    </row>
    <row r="831" spans="4:15" s="39" customFormat="1" ht="12" customHeight="1">
      <c r="D831" s="51"/>
      <c r="E831" s="51"/>
      <c r="F831" s="51"/>
      <c r="J831" s="34"/>
      <c r="O831" s="38"/>
    </row>
    <row r="832" spans="4:15" s="39" customFormat="1" ht="12" customHeight="1">
      <c r="D832" s="51"/>
      <c r="E832" s="51"/>
      <c r="F832" s="51"/>
      <c r="J832" s="34"/>
      <c r="O832" s="38"/>
    </row>
    <row r="833" spans="4:15" s="39" customFormat="1" ht="12" customHeight="1">
      <c r="D833" s="51"/>
      <c r="E833" s="51"/>
      <c r="F833" s="51"/>
      <c r="J833" s="34"/>
      <c r="O833" s="38"/>
    </row>
    <row r="834" spans="4:15" s="39" customFormat="1" ht="12" customHeight="1">
      <c r="D834" s="51"/>
      <c r="E834" s="51"/>
      <c r="F834" s="51"/>
      <c r="J834" s="34"/>
      <c r="O834" s="38"/>
    </row>
    <row r="835" spans="4:15" s="39" customFormat="1" ht="12" customHeight="1">
      <c r="D835" s="51"/>
      <c r="E835" s="51"/>
      <c r="F835" s="51"/>
      <c r="J835" s="34"/>
      <c r="O835" s="38"/>
    </row>
    <row r="836" spans="4:15" s="39" customFormat="1" ht="12" customHeight="1">
      <c r="D836" s="51"/>
      <c r="E836" s="51"/>
      <c r="F836" s="51"/>
      <c r="J836" s="34"/>
      <c r="O836" s="38"/>
    </row>
    <row r="837" spans="4:15" s="39" customFormat="1" ht="12" customHeight="1">
      <c r="D837" s="51"/>
      <c r="E837" s="51"/>
      <c r="F837" s="51"/>
      <c r="J837" s="34"/>
      <c r="O837" s="38"/>
    </row>
    <row r="838" spans="4:15" s="39" customFormat="1" ht="12" customHeight="1">
      <c r="D838" s="51"/>
      <c r="E838" s="51"/>
      <c r="F838" s="51"/>
      <c r="J838" s="34"/>
      <c r="O838" s="38"/>
    </row>
    <row r="839" spans="4:15" s="39" customFormat="1" ht="12" customHeight="1">
      <c r="D839" s="51"/>
      <c r="E839" s="51"/>
      <c r="F839" s="51"/>
      <c r="J839" s="34"/>
      <c r="O839" s="38"/>
    </row>
    <row r="840" spans="4:15" s="39" customFormat="1" ht="12" customHeight="1">
      <c r="D840" s="51"/>
      <c r="E840" s="51"/>
      <c r="F840" s="51"/>
      <c r="J840" s="34"/>
      <c r="O840" s="38"/>
    </row>
    <row r="841" spans="4:15" s="39" customFormat="1" ht="12" customHeight="1">
      <c r="D841" s="51"/>
      <c r="E841" s="51"/>
      <c r="F841" s="51"/>
      <c r="J841" s="34"/>
      <c r="O841" s="38"/>
    </row>
    <row r="842" spans="4:15" s="39" customFormat="1" ht="12" customHeight="1">
      <c r="D842" s="51"/>
      <c r="E842" s="51"/>
      <c r="F842" s="51"/>
      <c r="J842" s="34"/>
      <c r="O842" s="38"/>
    </row>
    <row r="843" spans="4:15" s="39" customFormat="1" ht="12" customHeight="1">
      <c r="D843" s="51"/>
      <c r="E843" s="51"/>
      <c r="F843" s="51"/>
      <c r="J843" s="34"/>
      <c r="O843" s="38"/>
    </row>
    <row r="844" spans="4:15" s="39" customFormat="1" ht="12" customHeight="1">
      <c r="D844" s="51"/>
      <c r="E844" s="51"/>
      <c r="F844" s="51"/>
      <c r="J844" s="34"/>
      <c r="O844" s="38"/>
    </row>
    <row r="845" spans="4:15" s="39" customFormat="1" ht="12" customHeight="1">
      <c r="D845" s="51"/>
      <c r="E845" s="51"/>
      <c r="F845" s="51"/>
      <c r="J845" s="34"/>
      <c r="O845" s="38"/>
    </row>
    <row r="846" spans="4:15" s="39" customFormat="1" ht="12" customHeight="1">
      <c r="D846" s="51"/>
      <c r="E846" s="51"/>
      <c r="F846" s="51"/>
      <c r="J846" s="34"/>
      <c r="O846" s="38"/>
    </row>
    <row r="847" spans="4:15" s="39" customFormat="1" ht="12" customHeight="1">
      <c r="D847" s="51"/>
      <c r="E847" s="51"/>
      <c r="F847" s="51"/>
      <c r="J847" s="34"/>
      <c r="O847" s="38"/>
    </row>
    <row r="848" spans="4:15" s="39" customFormat="1" ht="12" customHeight="1">
      <c r="D848" s="51"/>
      <c r="E848" s="51"/>
      <c r="F848" s="51"/>
      <c r="J848" s="34"/>
      <c r="O848" s="38"/>
    </row>
    <row r="849" spans="4:15" s="39" customFormat="1" ht="12" customHeight="1">
      <c r="D849" s="51"/>
      <c r="E849" s="51"/>
      <c r="F849" s="51"/>
      <c r="J849" s="34"/>
      <c r="O849" s="38"/>
    </row>
    <row r="850" spans="4:15" s="39" customFormat="1" ht="12" customHeight="1">
      <c r="D850" s="51"/>
      <c r="E850" s="51"/>
      <c r="F850" s="51"/>
      <c r="J850" s="34"/>
      <c r="O850" s="38"/>
    </row>
    <row r="851" spans="4:15" s="39" customFormat="1" ht="12" customHeight="1">
      <c r="D851" s="51"/>
      <c r="E851" s="51"/>
      <c r="F851" s="51"/>
      <c r="J851" s="34"/>
      <c r="O851" s="38"/>
    </row>
    <row r="852" spans="4:15" s="39" customFormat="1" ht="12" customHeight="1">
      <c r="D852" s="51"/>
      <c r="E852" s="51"/>
      <c r="F852" s="51"/>
      <c r="J852" s="34"/>
      <c r="O852" s="38"/>
    </row>
    <row r="853" spans="4:15" s="39" customFormat="1" ht="12" customHeight="1">
      <c r="D853" s="51"/>
      <c r="E853" s="51"/>
      <c r="F853" s="51"/>
      <c r="J853" s="34"/>
      <c r="O853" s="38"/>
    </row>
    <row r="854" spans="4:15" s="39" customFormat="1" ht="12" customHeight="1">
      <c r="D854" s="51"/>
      <c r="E854" s="51"/>
      <c r="F854" s="51"/>
      <c r="J854" s="34"/>
      <c r="O854" s="38"/>
    </row>
    <row r="855" spans="4:15" s="39" customFormat="1" ht="12" customHeight="1">
      <c r="D855" s="51"/>
      <c r="E855" s="51"/>
      <c r="F855" s="51"/>
      <c r="J855" s="34"/>
      <c r="O855" s="38"/>
    </row>
    <row r="856" spans="4:15" s="39" customFormat="1" ht="12" customHeight="1">
      <c r="D856" s="51"/>
      <c r="E856" s="51"/>
      <c r="F856" s="51"/>
      <c r="J856" s="34"/>
      <c r="O856" s="38"/>
    </row>
    <row r="857" spans="4:15" s="39" customFormat="1" ht="12" customHeight="1">
      <c r="D857" s="51"/>
      <c r="E857" s="51"/>
      <c r="F857" s="51"/>
      <c r="J857" s="34"/>
      <c r="O857" s="38"/>
    </row>
    <row r="858" spans="4:15" s="39" customFormat="1" ht="12" customHeight="1">
      <c r="D858" s="51"/>
      <c r="E858" s="51"/>
      <c r="F858" s="51"/>
      <c r="J858" s="34"/>
      <c r="O858" s="38"/>
    </row>
    <row r="859" spans="4:15" s="39" customFormat="1" ht="12" customHeight="1">
      <c r="D859" s="51"/>
      <c r="E859" s="51"/>
      <c r="F859" s="51"/>
      <c r="J859" s="34"/>
      <c r="O859" s="38"/>
    </row>
    <row r="860" spans="4:15" s="39" customFormat="1" ht="12" customHeight="1">
      <c r="D860" s="51"/>
      <c r="E860" s="51"/>
      <c r="F860" s="51"/>
      <c r="J860" s="34"/>
      <c r="O860" s="38"/>
    </row>
    <row r="861" spans="4:15" s="39" customFormat="1" ht="12" customHeight="1">
      <c r="D861" s="51"/>
      <c r="E861" s="51"/>
      <c r="F861" s="51"/>
      <c r="J861" s="34"/>
      <c r="O861" s="38"/>
    </row>
    <row r="862" spans="4:15" s="39" customFormat="1" ht="12" customHeight="1">
      <c r="D862" s="51"/>
      <c r="E862" s="51"/>
      <c r="F862" s="51"/>
      <c r="J862" s="34"/>
      <c r="O862" s="38"/>
    </row>
    <row r="863" spans="4:15" s="39" customFormat="1" ht="12" customHeight="1">
      <c r="D863" s="51"/>
      <c r="E863" s="51"/>
      <c r="F863" s="51"/>
      <c r="J863" s="34"/>
      <c r="O863" s="38"/>
    </row>
    <row r="864" spans="4:15" s="39" customFormat="1" ht="12" customHeight="1">
      <c r="D864" s="51"/>
      <c r="E864" s="51"/>
      <c r="F864" s="51"/>
      <c r="J864" s="34"/>
      <c r="O864" s="38"/>
    </row>
    <row r="865" spans="4:15" s="39" customFormat="1" ht="12" customHeight="1">
      <c r="D865" s="51"/>
      <c r="E865" s="51"/>
      <c r="F865" s="51"/>
      <c r="J865" s="34"/>
      <c r="O865" s="38"/>
    </row>
    <row r="866" spans="4:15" s="39" customFormat="1" ht="12" customHeight="1">
      <c r="D866" s="51"/>
      <c r="E866" s="51"/>
      <c r="F866" s="51"/>
      <c r="J866" s="34"/>
      <c r="O866" s="38"/>
    </row>
    <row r="867" spans="4:15" s="39" customFormat="1" ht="12" customHeight="1">
      <c r="D867" s="51"/>
      <c r="E867" s="51"/>
      <c r="F867" s="51"/>
      <c r="J867" s="34"/>
      <c r="O867" s="38"/>
    </row>
    <row r="868" spans="4:15" s="39" customFormat="1" ht="12" customHeight="1">
      <c r="D868" s="51"/>
      <c r="E868" s="51"/>
      <c r="F868" s="51"/>
      <c r="J868" s="34"/>
      <c r="O868" s="38"/>
    </row>
    <row r="869" spans="4:15" s="39" customFormat="1" ht="12" customHeight="1">
      <c r="D869" s="51"/>
      <c r="E869" s="51"/>
      <c r="F869" s="51"/>
      <c r="J869" s="34"/>
      <c r="O869" s="38"/>
    </row>
    <row r="870" spans="4:15" s="39" customFormat="1" ht="12" customHeight="1">
      <c r="D870" s="51"/>
      <c r="E870" s="51"/>
      <c r="F870" s="51"/>
      <c r="J870" s="34"/>
      <c r="O870" s="38"/>
    </row>
    <row r="871" spans="4:15" s="39" customFormat="1" ht="12" customHeight="1">
      <c r="D871" s="51"/>
      <c r="E871" s="51"/>
      <c r="F871" s="51"/>
      <c r="J871" s="34"/>
      <c r="O871" s="38"/>
    </row>
    <row r="872" spans="4:15" s="39" customFormat="1" ht="12" customHeight="1">
      <c r="D872" s="51"/>
      <c r="E872" s="51"/>
      <c r="F872" s="51"/>
      <c r="J872" s="34"/>
      <c r="O872" s="38"/>
    </row>
    <row r="873" spans="4:15" s="39" customFormat="1" ht="12" customHeight="1">
      <c r="D873" s="51"/>
      <c r="E873" s="51"/>
      <c r="F873" s="51"/>
      <c r="J873" s="34"/>
      <c r="O873" s="38"/>
    </row>
    <row r="874" spans="4:15" s="39" customFormat="1" ht="12" customHeight="1">
      <c r="D874" s="51"/>
      <c r="E874" s="51"/>
      <c r="F874" s="51"/>
      <c r="J874" s="34"/>
      <c r="O874" s="38"/>
    </row>
    <row r="875" spans="4:15" s="39" customFormat="1" ht="12" customHeight="1">
      <c r="D875" s="51"/>
      <c r="E875" s="51"/>
      <c r="F875" s="51"/>
      <c r="J875" s="34"/>
      <c r="O875" s="38"/>
    </row>
    <row r="876" spans="4:15" s="39" customFormat="1" ht="12" customHeight="1">
      <c r="D876" s="51"/>
      <c r="E876" s="51"/>
      <c r="F876" s="51"/>
      <c r="J876" s="34"/>
      <c r="O876" s="38"/>
    </row>
    <row r="877" spans="4:15" s="39" customFormat="1" ht="12" customHeight="1">
      <c r="D877" s="51"/>
      <c r="E877" s="51"/>
      <c r="F877" s="51"/>
      <c r="J877" s="34"/>
      <c r="O877" s="38"/>
    </row>
    <row r="878" spans="4:15" s="39" customFormat="1" ht="12" customHeight="1">
      <c r="D878" s="51"/>
      <c r="E878" s="51"/>
      <c r="F878" s="51"/>
      <c r="J878" s="34"/>
      <c r="O878" s="38"/>
    </row>
    <row r="879" spans="4:15" s="39" customFormat="1" ht="12" customHeight="1">
      <c r="D879" s="51"/>
      <c r="E879" s="51"/>
      <c r="F879" s="51"/>
      <c r="J879" s="34"/>
      <c r="O879" s="38"/>
    </row>
    <row r="880" spans="4:15" s="39" customFormat="1" ht="12" customHeight="1">
      <c r="D880" s="51"/>
      <c r="E880" s="51"/>
      <c r="F880" s="51"/>
      <c r="J880" s="34"/>
      <c r="O880" s="38"/>
    </row>
    <row r="881" spans="4:15" s="39" customFormat="1" ht="12" customHeight="1">
      <c r="D881" s="51"/>
      <c r="E881" s="51"/>
      <c r="F881" s="51"/>
      <c r="J881" s="34"/>
      <c r="O881" s="38"/>
    </row>
    <row r="882" spans="4:15" s="39" customFormat="1" ht="12" customHeight="1">
      <c r="D882" s="51"/>
      <c r="E882" s="51"/>
      <c r="F882" s="51"/>
      <c r="J882" s="34"/>
      <c r="O882" s="38"/>
    </row>
    <row r="883" spans="4:15" s="39" customFormat="1" ht="12" customHeight="1">
      <c r="D883" s="51"/>
      <c r="E883" s="51"/>
      <c r="F883" s="51"/>
      <c r="J883" s="34"/>
      <c r="O883" s="38"/>
    </row>
    <row r="884" spans="4:15" s="39" customFormat="1" ht="12" customHeight="1">
      <c r="D884" s="51"/>
      <c r="E884" s="51"/>
      <c r="F884" s="51"/>
      <c r="J884" s="34"/>
      <c r="O884" s="38"/>
    </row>
    <row r="885" spans="4:15" s="39" customFormat="1" ht="12" customHeight="1">
      <c r="D885" s="51"/>
      <c r="E885" s="51"/>
      <c r="F885" s="51"/>
      <c r="J885" s="34"/>
      <c r="O885" s="38"/>
    </row>
    <row r="886" spans="4:15" s="39" customFormat="1" ht="12" customHeight="1">
      <c r="D886" s="51"/>
      <c r="E886" s="51"/>
      <c r="F886" s="51"/>
      <c r="J886" s="34"/>
      <c r="O886" s="38"/>
    </row>
    <row r="887" spans="4:15" s="39" customFormat="1" ht="12" customHeight="1">
      <c r="D887" s="51"/>
      <c r="E887" s="51"/>
      <c r="F887" s="51"/>
      <c r="J887" s="34"/>
      <c r="O887" s="38"/>
    </row>
    <row r="888" spans="4:15" s="39" customFormat="1" ht="12" customHeight="1">
      <c r="D888" s="51"/>
      <c r="E888" s="51"/>
      <c r="F888" s="51"/>
      <c r="J888" s="34"/>
      <c r="O888" s="38"/>
    </row>
    <row r="889" spans="4:15" s="39" customFormat="1" ht="12" customHeight="1">
      <c r="D889" s="51"/>
      <c r="E889" s="51"/>
      <c r="F889" s="51"/>
      <c r="J889" s="34"/>
      <c r="O889" s="38"/>
    </row>
    <row r="890" spans="4:15" s="39" customFormat="1" ht="12" customHeight="1">
      <c r="D890" s="51"/>
      <c r="E890" s="51"/>
      <c r="F890" s="51"/>
      <c r="J890" s="34"/>
      <c r="O890" s="38"/>
    </row>
    <row r="891" spans="4:15" s="39" customFormat="1" ht="12" customHeight="1">
      <c r="D891" s="51"/>
      <c r="E891" s="51"/>
      <c r="F891" s="51"/>
      <c r="J891" s="34"/>
      <c r="O891" s="38"/>
    </row>
    <row r="892" spans="4:15" s="39" customFormat="1" ht="12" customHeight="1">
      <c r="D892" s="51"/>
      <c r="E892" s="51"/>
      <c r="F892" s="51"/>
      <c r="J892" s="34"/>
      <c r="O892" s="38"/>
    </row>
    <row r="893" spans="4:15" s="39" customFormat="1" ht="12" customHeight="1">
      <c r="D893" s="51"/>
      <c r="E893" s="51"/>
      <c r="F893" s="51"/>
      <c r="J893" s="34"/>
      <c r="O893" s="38"/>
    </row>
    <row r="894" spans="4:15" s="39" customFormat="1" ht="12" customHeight="1">
      <c r="D894" s="51"/>
      <c r="E894" s="51"/>
      <c r="F894" s="51"/>
      <c r="J894" s="34"/>
      <c r="O894" s="38"/>
    </row>
    <row r="895" spans="4:15" s="39" customFormat="1" ht="12" customHeight="1">
      <c r="D895" s="51"/>
      <c r="E895" s="51"/>
      <c r="F895" s="51"/>
      <c r="J895" s="34"/>
      <c r="O895" s="38"/>
    </row>
    <row r="896" spans="4:15" s="39" customFormat="1" ht="12" customHeight="1">
      <c r="D896" s="51"/>
      <c r="E896" s="51"/>
      <c r="F896" s="51"/>
      <c r="J896" s="34"/>
      <c r="O896" s="38"/>
    </row>
    <row r="897" spans="4:15" s="39" customFormat="1" ht="12" customHeight="1">
      <c r="D897" s="51"/>
      <c r="E897" s="51"/>
      <c r="F897" s="51"/>
      <c r="J897" s="34"/>
      <c r="O897" s="38"/>
    </row>
    <row r="898" spans="4:15" s="39" customFormat="1" ht="12" customHeight="1">
      <c r="D898" s="51"/>
      <c r="E898" s="51"/>
      <c r="F898" s="51"/>
      <c r="J898" s="34"/>
      <c r="O898" s="38"/>
    </row>
    <row r="899" spans="4:15" s="39" customFormat="1" ht="12" customHeight="1">
      <c r="D899" s="51"/>
      <c r="E899" s="51"/>
      <c r="F899" s="51"/>
      <c r="J899" s="34"/>
      <c r="O899" s="38"/>
    </row>
    <row r="900" spans="4:15" s="39" customFormat="1" ht="12" customHeight="1">
      <c r="D900" s="51"/>
      <c r="E900" s="51"/>
      <c r="F900" s="51"/>
      <c r="J900" s="34"/>
      <c r="O900" s="38"/>
    </row>
    <row r="901" spans="4:15" s="39" customFormat="1" ht="12" customHeight="1">
      <c r="D901" s="51"/>
      <c r="E901" s="51"/>
      <c r="F901" s="51"/>
      <c r="J901" s="34"/>
      <c r="O901" s="38"/>
    </row>
    <row r="902" spans="4:15" s="39" customFormat="1" ht="12" customHeight="1">
      <c r="D902" s="51"/>
      <c r="E902" s="51"/>
      <c r="F902" s="51"/>
      <c r="J902" s="34"/>
      <c r="O902" s="38"/>
    </row>
    <row r="903" spans="4:15" s="39" customFormat="1" ht="12" customHeight="1">
      <c r="D903" s="51"/>
      <c r="E903" s="51"/>
      <c r="F903" s="51"/>
      <c r="J903" s="34"/>
      <c r="O903" s="38"/>
    </row>
    <row r="904" spans="4:15" s="39" customFormat="1" ht="12" customHeight="1">
      <c r="D904" s="51"/>
      <c r="E904" s="51"/>
      <c r="F904" s="51"/>
      <c r="J904" s="34"/>
      <c r="O904" s="38"/>
    </row>
    <row r="905" spans="4:15" s="39" customFormat="1" ht="12" customHeight="1">
      <c r="D905" s="51"/>
      <c r="E905" s="51"/>
      <c r="F905" s="51"/>
      <c r="J905" s="34"/>
      <c r="O905" s="38"/>
    </row>
    <row r="906" spans="4:15" s="39" customFormat="1" ht="12" customHeight="1">
      <c r="D906" s="51"/>
      <c r="E906" s="51"/>
      <c r="F906" s="51"/>
      <c r="J906" s="34"/>
      <c r="O906" s="38"/>
    </row>
    <row r="907" spans="4:15" s="39" customFormat="1" ht="12" customHeight="1">
      <c r="D907" s="51"/>
      <c r="E907" s="51"/>
      <c r="F907" s="51"/>
      <c r="J907" s="34"/>
      <c r="O907" s="38"/>
    </row>
    <row r="908" spans="4:15" s="39" customFormat="1" ht="12" customHeight="1">
      <c r="D908" s="51"/>
      <c r="E908" s="51"/>
      <c r="F908" s="51"/>
      <c r="J908" s="34"/>
      <c r="O908" s="38"/>
    </row>
    <row r="909" spans="4:15" s="39" customFormat="1" ht="12" customHeight="1">
      <c r="D909" s="51"/>
      <c r="E909" s="51"/>
      <c r="F909" s="51"/>
      <c r="J909" s="34"/>
      <c r="O909" s="38"/>
    </row>
    <row r="910" spans="4:15" s="39" customFormat="1" ht="12" customHeight="1">
      <c r="D910" s="51"/>
      <c r="E910" s="51"/>
      <c r="F910" s="51"/>
      <c r="J910" s="34"/>
      <c r="O910" s="38"/>
    </row>
    <row r="911" spans="4:15" s="39" customFormat="1" ht="12" customHeight="1">
      <c r="D911" s="51"/>
      <c r="E911" s="51"/>
      <c r="F911" s="51"/>
      <c r="J911" s="34"/>
      <c r="O911" s="38"/>
    </row>
    <row r="912" spans="4:15" s="39" customFormat="1" ht="12" customHeight="1">
      <c r="D912" s="51"/>
      <c r="E912" s="51"/>
      <c r="F912" s="51"/>
      <c r="J912" s="34"/>
      <c r="O912" s="38"/>
    </row>
    <row r="913" spans="4:15" s="39" customFormat="1" ht="12" customHeight="1">
      <c r="D913" s="51"/>
      <c r="E913" s="51"/>
      <c r="F913" s="51"/>
      <c r="J913" s="34"/>
      <c r="O913" s="38"/>
    </row>
    <row r="914" spans="4:15" s="39" customFormat="1" ht="12" customHeight="1">
      <c r="D914" s="51"/>
      <c r="E914" s="51"/>
      <c r="F914" s="51"/>
      <c r="J914" s="34"/>
      <c r="O914" s="38"/>
    </row>
    <row r="915" spans="4:15" s="39" customFormat="1" ht="12" customHeight="1">
      <c r="D915" s="51"/>
      <c r="E915" s="51"/>
      <c r="F915" s="51"/>
      <c r="J915" s="34"/>
      <c r="O915" s="38"/>
    </row>
    <row r="916" spans="4:15" s="39" customFormat="1" ht="12" customHeight="1">
      <c r="D916" s="51"/>
      <c r="E916" s="51"/>
      <c r="F916" s="51"/>
      <c r="J916" s="34"/>
      <c r="O916" s="38"/>
    </row>
    <row r="917" spans="4:15" s="39" customFormat="1" ht="12" customHeight="1">
      <c r="D917" s="51"/>
      <c r="E917" s="51"/>
      <c r="F917" s="51"/>
      <c r="J917" s="34"/>
      <c r="O917" s="38"/>
    </row>
    <row r="918" spans="4:15" s="39" customFormat="1" ht="12" customHeight="1">
      <c r="D918" s="51"/>
      <c r="E918" s="51"/>
      <c r="F918" s="51"/>
      <c r="J918" s="34"/>
      <c r="O918" s="38"/>
    </row>
    <row r="919" spans="4:15" s="39" customFormat="1" ht="12" customHeight="1">
      <c r="D919" s="51"/>
      <c r="E919" s="51"/>
      <c r="F919" s="51"/>
      <c r="J919" s="34"/>
      <c r="O919" s="38"/>
    </row>
    <row r="920" spans="4:15" s="39" customFormat="1" ht="12" customHeight="1">
      <c r="D920" s="51"/>
      <c r="E920" s="51"/>
      <c r="F920" s="51"/>
      <c r="J920" s="34"/>
      <c r="O920" s="38"/>
    </row>
    <row r="921" spans="4:15" s="39" customFormat="1" ht="12" customHeight="1">
      <c r="D921" s="51"/>
      <c r="E921" s="51"/>
      <c r="F921" s="51"/>
      <c r="J921" s="34"/>
      <c r="O921" s="38"/>
    </row>
    <row r="922" spans="4:15" s="39" customFormat="1" ht="12" customHeight="1">
      <c r="D922" s="51"/>
      <c r="E922" s="51"/>
      <c r="F922" s="51"/>
      <c r="J922" s="34"/>
      <c r="O922" s="38"/>
    </row>
    <row r="923" spans="4:15" s="39" customFormat="1" ht="12" customHeight="1">
      <c r="D923" s="51"/>
      <c r="E923" s="51"/>
      <c r="F923" s="51"/>
      <c r="J923" s="34"/>
      <c r="O923" s="38"/>
    </row>
    <row r="924" spans="4:15" s="39" customFormat="1" ht="12" customHeight="1">
      <c r="D924" s="51"/>
      <c r="E924" s="51"/>
      <c r="F924" s="51"/>
      <c r="J924" s="34"/>
      <c r="O924" s="38"/>
    </row>
    <row r="925" spans="4:15" s="39" customFormat="1" ht="12" customHeight="1">
      <c r="D925" s="51"/>
      <c r="E925" s="51"/>
      <c r="F925" s="51"/>
      <c r="J925" s="34"/>
      <c r="O925" s="38"/>
    </row>
    <row r="926" spans="4:15" s="39" customFormat="1" ht="12" customHeight="1">
      <c r="D926" s="51"/>
      <c r="E926" s="51"/>
      <c r="F926" s="51"/>
      <c r="J926" s="34"/>
      <c r="O926" s="38"/>
    </row>
    <row r="927" spans="4:15" s="39" customFormat="1" ht="12" customHeight="1">
      <c r="D927" s="51"/>
      <c r="E927" s="51"/>
      <c r="F927" s="51"/>
      <c r="J927" s="34"/>
      <c r="O927" s="38"/>
    </row>
    <row r="928" spans="4:15" s="39" customFormat="1" ht="12" customHeight="1">
      <c r="D928" s="51"/>
      <c r="E928" s="51"/>
      <c r="F928" s="51"/>
      <c r="J928" s="34"/>
      <c r="O928" s="38"/>
    </row>
    <row r="929" spans="4:15" s="39" customFormat="1" ht="12" customHeight="1">
      <c r="D929" s="51"/>
      <c r="E929" s="51"/>
      <c r="F929" s="51"/>
      <c r="J929" s="34"/>
      <c r="O929" s="38"/>
    </row>
    <row r="930" spans="4:15" s="39" customFormat="1" ht="12" customHeight="1">
      <c r="D930" s="51"/>
      <c r="E930" s="51"/>
      <c r="F930" s="51"/>
      <c r="J930" s="34"/>
      <c r="O930" s="38"/>
    </row>
    <row r="931" spans="4:15" s="39" customFormat="1" ht="12" customHeight="1">
      <c r="D931" s="51"/>
      <c r="E931" s="51"/>
      <c r="F931" s="51"/>
      <c r="J931" s="34"/>
      <c r="O931" s="38"/>
    </row>
    <row r="932" spans="4:15" s="39" customFormat="1" ht="12" customHeight="1">
      <c r="D932" s="51"/>
      <c r="E932" s="51"/>
      <c r="F932" s="51"/>
      <c r="J932" s="34"/>
      <c r="O932" s="38"/>
    </row>
    <row r="933" spans="4:15" s="39" customFormat="1" ht="12" customHeight="1">
      <c r="D933" s="51"/>
      <c r="E933" s="51"/>
      <c r="F933" s="51"/>
      <c r="J933" s="34"/>
      <c r="O933" s="38"/>
    </row>
    <row r="934" spans="4:15" s="39" customFormat="1" ht="12" customHeight="1">
      <c r="D934" s="51"/>
      <c r="E934" s="51"/>
      <c r="F934" s="51"/>
      <c r="J934" s="34"/>
      <c r="O934" s="38"/>
    </row>
    <row r="935" spans="4:15" s="39" customFormat="1" ht="12" customHeight="1">
      <c r="D935" s="51"/>
      <c r="E935" s="51"/>
      <c r="F935" s="51"/>
      <c r="J935" s="34"/>
      <c r="O935" s="38"/>
    </row>
    <row r="936" spans="4:15" s="39" customFormat="1" ht="12" customHeight="1">
      <c r="D936" s="51"/>
      <c r="E936" s="51"/>
      <c r="F936" s="51"/>
      <c r="J936" s="34"/>
      <c r="O936" s="38"/>
    </row>
    <row r="937" spans="4:15" s="39" customFormat="1" ht="12" customHeight="1">
      <c r="D937" s="51"/>
      <c r="E937" s="51"/>
      <c r="F937" s="51"/>
      <c r="J937" s="34"/>
      <c r="O937" s="38"/>
    </row>
    <row r="938" spans="4:15" s="39" customFormat="1" ht="12" customHeight="1">
      <c r="D938" s="51"/>
      <c r="E938" s="51"/>
      <c r="F938" s="51"/>
      <c r="J938" s="34"/>
      <c r="O938" s="38"/>
    </row>
    <row r="939" spans="4:15" s="39" customFormat="1" ht="12" customHeight="1">
      <c r="D939" s="51"/>
      <c r="E939" s="51"/>
      <c r="F939" s="51"/>
      <c r="J939" s="34"/>
      <c r="O939" s="38"/>
    </row>
    <row r="940" spans="4:15" s="39" customFormat="1" ht="12" customHeight="1">
      <c r="D940" s="51"/>
      <c r="E940" s="51"/>
      <c r="F940" s="51"/>
      <c r="J940" s="34"/>
      <c r="O940" s="38"/>
    </row>
    <row r="941" spans="4:15" s="39" customFormat="1" ht="12" customHeight="1">
      <c r="D941" s="51"/>
      <c r="E941" s="51"/>
      <c r="F941" s="51"/>
      <c r="J941" s="34"/>
      <c r="O941" s="38"/>
    </row>
    <row r="942" spans="4:15" s="39" customFormat="1" ht="12" customHeight="1">
      <c r="D942" s="51"/>
      <c r="E942" s="51"/>
      <c r="F942" s="51"/>
      <c r="J942" s="34"/>
      <c r="O942" s="38"/>
    </row>
    <row r="943" spans="4:15" s="39" customFormat="1" ht="12" customHeight="1">
      <c r="D943" s="51"/>
      <c r="E943" s="51"/>
      <c r="F943" s="51"/>
      <c r="J943" s="34"/>
      <c r="O943" s="38"/>
    </row>
    <row r="944" spans="4:15" s="39" customFormat="1" ht="12" customHeight="1">
      <c r="D944" s="51"/>
      <c r="E944" s="51"/>
      <c r="F944" s="51"/>
      <c r="J944" s="34"/>
      <c r="O944" s="38"/>
    </row>
    <row r="945" spans="4:15" s="39" customFormat="1" ht="12" customHeight="1">
      <c r="D945" s="51"/>
      <c r="E945" s="51"/>
      <c r="F945" s="51"/>
      <c r="J945" s="34"/>
      <c r="O945" s="38"/>
    </row>
    <row r="946" spans="4:15" s="39" customFormat="1" ht="12" customHeight="1">
      <c r="D946" s="51"/>
      <c r="E946" s="51"/>
      <c r="F946" s="51"/>
      <c r="J946" s="34"/>
      <c r="O946" s="38"/>
    </row>
    <row r="947" spans="4:15" s="39" customFormat="1" ht="12" customHeight="1">
      <c r="D947" s="51"/>
      <c r="E947" s="51"/>
      <c r="F947" s="51"/>
      <c r="J947" s="34"/>
      <c r="O947" s="38"/>
    </row>
    <row r="948" spans="4:15" s="39" customFormat="1" ht="12" customHeight="1">
      <c r="D948" s="51"/>
      <c r="E948" s="51"/>
      <c r="F948" s="51"/>
      <c r="J948" s="34"/>
      <c r="O948" s="38"/>
    </row>
    <row r="949" spans="4:15" s="39" customFormat="1" ht="12" customHeight="1">
      <c r="D949" s="51"/>
      <c r="E949" s="51"/>
      <c r="F949" s="51"/>
      <c r="J949" s="34"/>
      <c r="O949" s="38"/>
    </row>
    <row r="950" spans="4:15" s="39" customFormat="1" ht="12" customHeight="1">
      <c r="D950" s="51"/>
      <c r="E950" s="51"/>
      <c r="F950" s="51"/>
      <c r="J950" s="34"/>
      <c r="O950" s="38"/>
    </row>
    <row r="951" spans="4:15" s="39" customFormat="1" ht="12" customHeight="1">
      <c r="D951" s="51"/>
      <c r="E951" s="51"/>
      <c r="F951" s="51"/>
      <c r="J951" s="34"/>
      <c r="O951" s="38"/>
    </row>
    <row r="952" spans="4:15" s="39" customFormat="1" ht="12" customHeight="1">
      <c r="D952" s="51"/>
      <c r="E952" s="51"/>
      <c r="F952" s="51"/>
      <c r="J952" s="34"/>
      <c r="O952" s="38"/>
    </row>
    <row r="953" spans="4:15" s="39" customFormat="1" ht="12" customHeight="1">
      <c r="D953" s="51"/>
      <c r="E953" s="51"/>
      <c r="F953" s="51"/>
      <c r="J953" s="34"/>
      <c r="O953" s="38"/>
    </row>
    <row r="954" spans="4:15" s="39" customFormat="1" ht="12" customHeight="1">
      <c r="D954" s="51"/>
      <c r="E954" s="51"/>
      <c r="F954" s="51"/>
      <c r="J954" s="34"/>
      <c r="O954" s="38"/>
    </row>
    <row r="955" spans="4:15" s="39" customFormat="1" ht="12" customHeight="1">
      <c r="D955" s="51"/>
      <c r="E955" s="51"/>
      <c r="F955" s="51"/>
      <c r="J955" s="34"/>
      <c r="O955" s="38"/>
    </row>
    <row r="956" spans="4:15" s="39" customFormat="1" ht="12" customHeight="1">
      <c r="D956" s="51"/>
      <c r="E956" s="51"/>
      <c r="F956" s="51"/>
      <c r="J956" s="34"/>
      <c r="O956" s="38"/>
    </row>
    <row r="957" spans="4:15" s="39" customFormat="1" ht="12" customHeight="1">
      <c r="D957" s="51"/>
      <c r="E957" s="51"/>
      <c r="F957" s="51"/>
      <c r="J957" s="34"/>
      <c r="O957" s="38"/>
    </row>
    <row r="958" spans="4:15" s="39" customFormat="1" ht="12" customHeight="1">
      <c r="D958" s="51"/>
      <c r="E958" s="51"/>
      <c r="F958" s="51"/>
      <c r="J958" s="34"/>
      <c r="O958" s="38"/>
    </row>
    <row r="959" spans="4:15" s="39" customFormat="1" ht="12" customHeight="1">
      <c r="D959" s="51"/>
      <c r="E959" s="51"/>
      <c r="F959" s="51"/>
      <c r="J959" s="34"/>
      <c r="O959" s="38"/>
    </row>
    <row r="960" spans="4:15" s="39" customFormat="1" ht="12" customHeight="1">
      <c r="D960" s="51"/>
      <c r="E960" s="51"/>
      <c r="F960" s="51"/>
      <c r="J960" s="34"/>
      <c r="O960" s="38"/>
    </row>
    <row r="961" spans="4:15" s="39" customFormat="1" ht="12" customHeight="1">
      <c r="D961" s="51"/>
      <c r="E961" s="51"/>
      <c r="F961" s="51"/>
      <c r="J961" s="34"/>
      <c r="O961" s="38"/>
    </row>
    <row r="962" spans="4:15" s="39" customFormat="1" ht="12" customHeight="1">
      <c r="D962" s="51"/>
      <c r="E962" s="51"/>
      <c r="F962" s="51"/>
      <c r="J962" s="34"/>
      <c r="O962" s="38"/>
    </row>
    <row r="963" spans="4:15" s="39" customFormat="1" ht="12" customHeight="1">
      <c r="D963" s="51"/>
      <c r="E963" s="51"/>
      <c r="F963" s="51"/>
      <c r="J963" s="34"/>
      <c r="O963" s="38"/>
    </row>
    <row r="964" spans="4:15" s="39" customFormat="1" ht="12" customHeight="1">
      <c r="D964" s="51"/>
      <c r="E964" s="51"/>
      <c r="F964" s="51"/>
      <c r="J964" s="34"/>
      <c r="O964" s="38"/>
    </row>
    <row r="965" spans="4:15" s="39" customFormat="1" ht="12" customHeight="1">
      <c r="D965" s="51"/>
      <c r="E965" s="51"/>
      <c r="F965" s="51"/>
      <c r="J965" s="34"/>
      <c r="O965" s="38"/>
    </row>
    <row r="966" spans="4:15" s="39" customFormat="1" ht="12" customHeight="1">
      <c r="D966" s="51"/>
      <c r="E966" s="51"/>
      <c r="F966" s="51"/>
      <c r="J966" s="34"/>
      <c r="O966" s="38"/>
    </row>
    <row r="967" spans="4:15" s="39" customFormat="1" ht="12" customHeight="1">
      <c r="D967" s="51"/>
      <c r="E967" s="51"/>
      <c r="F967" s="51"/>
      <c r="J967" s="34"/>
      <c r="O967" s="38"/>
    </row>
    <row r="968" spans="4:15" s="39" customFormat="1" ht="12" customHeight="1">
      <c r="D968" s="51"/>
      <c r="E968" s="51"/>
      <c r="F968" s="51"/>
      <c r="J968" s="34"/>
      <c r="O968" s="38"/>
    </row>
    <row r="969" spans="4:15" s="39" customFormat="1" ht="12" customHeight="1">
      <c r="D969" s="51"/>
      <c r="E969" s="51"/>
      <c r="F969" s="51"/>
      <c r="J969" s="34"/>
      <c r="O969" s="38"/>
    </row>
    <row r="970" spans="4:15" s="39" customFormat="1" ht="12" customHeight="1">
      <c r="D970" s="51"/>
      <c r="E970" s="51"/>
      <c r="F970" s="51"/>
      <c r="J970" s="34"/>
      <c r="O970" s="38"/>
    </row>
    <row r="971" spans="4:15" s="39" customFormat="1" ht="12" customHeight="1">
      <c r="D971" s="51"/>
      <c r="E971" s="51"/>
      <c r="F971" s="51"/>
      <c r="J971" s="34"/>
      <c r="O971" s="38"/>
    </row>
    <row r="972" spans="4:15" s="39" customFormat="1" ht="12" customHeight="1">
      <c r="D972" s="51"/>
      <c r="E972" s="51"/>
      <c r="F972" s="51"/>
      <c r="J972" s="34"/>
      <c r="O972" s="38"/>
    </row>
    <row r="973" spans="4:15" s="39" customFormat="1" ht="12" customHeight="1">
      <c r="D973" s="51"/>
      <c r="E973" s="51"/>
      <c r="F973" s="51"/>
      <c r="J973" s="34"/>
      <c r="O973" s="38"/>
    </row>
    <row r="974" spans="4:15" s="39" customFormat="1" ht="12" customHeight="1">
      <c r="D974" s="51"/>
      <c r="E974" s="51"/>
      <c r="F974" s="51"/>
      <c r="J974" s="34"/>
      <c r="O974" s="38"/>
    </row>
    <row r="975" spans="4:15" s="39" customFormat="1" ht="12" customHeight="1">
      <c r="D975" s="51"/>
      <c r="E975" s="51"/>
      <c r="F975" s="51"/>
      <c r="J975" s="34"/>
      <c r="O975" s="38"/>
    </row>
    <row r="976" spans="4:15" s="39" customFormat="1" ht="12" customHeight="1">
      <c r="D976" s="51"/>
      <c r="E976" s="51"/>
      <c r="F976" s="51"/>
      <c r="J976" s="34"/>
      <c r="O976" s="38"/>
    </row>
    <row r="977" spans="4:15" s="39" customFormat="1" ht="12" customHeight="1">
      <c r="D977" s="51"/>
      <c r="E977" s="51"/>
      <c r="F977" s="51"/>
      <c r="J977" s="34"/>
      <c r="O977" s="38"/>
    </row>
    <row r="978" spans="4:15" s="39" customFormat="1" ht="12" customHeight="1">
      <c r="D978" s="51"/>
      <c r="E978" s="51"/>
      <c r="F978" s="51"/>
      <c r="J978" s="34"/>
      <c r="O978" s="38"/>
    </row>
    <row r="979" spans="4:15" s="39" customFormat="1" ht="12" customHeight="1">
      <c r="D979" s="51"/>
      <c r="E979" s="51"/>
      <c r="F979" s="51"/>
      <c r="J979" s="34"/>
      <c r="O979" s="38"/>
    </row>
    <row r="980" spans="4:15" s="39" customFormat="1" ht="12" customHeight="1">
      <c r="D980" s="51"/>
      <c r="E980" s="51"/>
      <c r="F980" s="51"/>
      <c r="J980" s="34"/>
      <c r="O980" s="38"/>
    </row>
    <row r="981" spans="4:15" s="39" customFormat="1" ht="12" customHeight="1">
      <c r="D981" s="51"/>
      <c r="E981" s="51"/>
      <c r="F981" s="51"/>
      <c r="J981" s="34"/>
      <c r="O981" s="38"/>
    </row>
    <row r="982" spans="4:15" s="39" customFormat="1" ht="12" customHeight="1">
      <c r="D982" s="51"/>
      <c r="E982" s="51"/>
      <c r="F982" s="51"/>
      <c r="J982" s="34"/>
      <c r="O982" s="38"/>
    </row>
    <row r="983" spans="4:15" s="39" customFormat="1" ht="12" customHeight="1">
      <c r="D983" s="51"/>
      <c r="E983" s="51"/>
      <c r="F983" s="51"/>
      <c r="J983" s="34"/>
      <c r="O983" s="38"/>
    </row>
    <row r="984" spans="4:15" s="39" customFormat="1" ht="12" customHeight="1">
      <c r="D984" s="51"/>
      <c r="E984" s="51"/>
      <c r="F984" s="51"/>
      <c r="J984" s="34"/>
      <c r="O984" s="38"/>
    </row>
    <row r="985" spans="4:15" s="39" customFormat="1" ht="12" customHeight="1">
      <c r="D985" s="51"/>
      <c r="E985" s="51"/>
      <c r="F985" s="51"/>
      <c r="J985" s="34"/>
      <c r="O985" s="38"/>
    </row>
    <row r="986" spans="4:15" s="39" customFormat="1" ht="12" customHeight="1">
      <c r="D986" s="51"/>
      <c r="E986" s="51"/>
      <c r="F986" s="51"/>
      <c r="J986" s="34"/>
      <c r="O986" s="38"/>
    </row>
    <row r="987" spans="4:15" s="39" customFormat="1" ht="12" customHeight="1">
      <c r="D987" s="51"/>
      <c r="E987" s="51"/>
      <c r="F987" s="51"/>
      <c r="J987" s="34"/>
      <c r="O987" s="38"/>
    </row>
    <row r="988" spans="4:15" s="39" customFormat="1" ht="12" customHeight="1">
      <c r="D988" s="51"/>
      <c r="E988" s="51"/>
      <c r="F988" s="51"/>
      <c r="J988" s="34"/>
      <c r="O988" s="38"/>
    </row>
    <row r="989" spans="4:15" s="39" customFormat="1" ht="12" customHeight="1">
      <c r="D989" s="51"/>
      <c r="E989" s="51"/>
      <c r="F989" s="51"/>
      <c r="J989" s="34"/>
      <c r="O989" s="38"/>
    </row>
    <row r="990" spans="4:15" s="39" customFormat="1" ht="12" customHeight="1">
      <c r="D990" s="51"/>
      <c r="E990" s="51"/>
      <c r="F990" s="51"/>
      <c r="J990" s="34"/>
      <c r="O990" s="38"/>
    </row>
    <row r="991" spans="4:15" s="39" customFormat="1" ht="12" customHeight="1">
      <c r="D991" s="51"/>
      <c r="E991" s="51"/>
      <c r="F991" s="51"/>
      <c r="J991" s="34"/>
      <c r="O991" s="38"/>
    </row>
    <row r="992" spans="4:15" s="39" customFormat="1" ht="12" customHeight="1">
      <c r="D992" s="51"/>
      <c r="E992" s="51"/>
      <c r="F992" s="51"/>
      <c r="J992" s="34"/>
      <c r="O992" s="38"/>
    </row>
    <row r="993" spans="4:15" s="39" customFormat="1" ht="12" customHeight="1">
      <c r="D993" s="51"/>
      <c r="E993" s="51"/>
      <c r="F993" s="51"/>
      <c r="J993" s="34"/>
      <c r="O993" s="38"/>
    </row>
    <row r="994" spans="4:15" s="39" customFormat="1" ht="12" customHeight="1">
      <c r="D994" s="51"/>
      <c r="E994" s="51"/>
      <c r="F994" s="51"/>
      <c r="J994" s="34"/>
      <c r="O994" s="38"/>
    </row>
    <row r="995" spans="4:15" s="39" customFormat="1" ht="12" customHeight="1">
      <c r="D995" s="51"/>
      <c r="E995" s="51"/>
      <c r="F995" s="51"/>
      <c r="J995" s="34"/>
      <c r="O995" s="38"/>
    </row>
    <row r="996" spans="4:15" s="39" customFormat="1" ht="12" customHeight="1">
      <c r="D996" s="51"/>
      <c r="E996" s="51"/>
      <c r="F996" s="51"/>
      <c r="J996" s="34"/>
      <c r="O996" s="38"/>
    </row>
    <row r="997" spans="4:15" s="39" customFormat="1" ht="12" customHeight="1">
      <c r="D997" s="51"/>
      <c r="E997" s="51"/>
      <c r="F997" s="51"/>
      <c r="J997" s="34"/>
      <c r="O997" s="38"/>
    </row>
    <row r="998" spans="4:15" s="39" customFormat="1" ht="12" customHeight="1">
      <c r="D998" s="51"/>
      <c r="E998" s="51"/>
      <c r="F998" s="51"/>
      <c r="J998" s="34"/>
      <c r="O998" s="38"/>
    </row>
    <row r="999" spans="4:15" s="39" customFormat="1" ht="12" customHeight="1">
      <c r="D999" s="51"/>
      <c r="E999" s="51"/>
      <c r="F999" s="51"/>
      <c r="J999" s="34"/>
      <c r="O999" s="38"/>
    </row>
    <row r="1000" spans="4:15" s="39" customFormat="1" ht="12" customHeight="1">
      <c r="D1000" s="51"/>
      <c r="E1000" s="51"/>
      <c r="F1000" s="51"/>
      <c r="J1000" s="34"/>
      <c r="O1000" s="38"/>
    </row>
    <row r="1001" spans="4:15" s="39" customFormat="1" ht="12" customHeight="1">
      <c r="D1001" s="51"/>
      <c r="E1001" s="51"/>
      <c r="F1001" s="51"/>
      <c r="J1001" s="34"/>
      <c r="O1001" s="38"/>
    </row>
    <row r="1002" spans="4:15" s="39" customFormat="1" ht="12" customHeight="1">
      <c r="D1002" s="51"/>
      <c r="E1002" s="51"/>
      <c r="F1002" s="51"/>
      <c r="J1002" s="34"/>
      <c r="O1002" s="38"/>
    </row>
    <row r="1003" spans="4:15" s="39" customFormat="1" ht="12" customHeight="1">
      <c r="D1003" s="51"/>
      <c r="E1003" s="51"/>
      <c r="F1003" s="51"/>
      <c r="J1003" s="34"/>
      <c r="O1003" s="38"/>
    </row>
    <row r="1004" spans="4:15" s="39" customFormat="1" ht="12" customHeight="1">
      <c r="D1004" s="51"/>
      <c r="E1004" s="51"/>
      <c r="F1004" s="51"/>
      <c r="J1004" s="34"/>
      <c r="O1004" s="38"/>
    </row>
    <row r="1005" spans="4:15" s="39" customFormat="1" ht="12" customHeight="1">
      <c r="D1005" s="51"/>
      <c r="E1005" s="51"/>
      <c r="F1005" s="51"/>
      <c r="J1005" s="34"/>
      <c r="O1005" s="38"/>
    </row>
    <row r="1006" spans="4:15" s="39" customFormat="1" ht="12" customHeight="1">
      <c r="D1006" s="51"/>
      <c r="E1006" s="51"/>
      <c r="F1006" s="51"/>
      <c r="J1006" s="34"/>
      <c r="O1006" s="38"/>
    </row>
    <row r="1007" spans="4:15" s="39" customFormat="1" ht="12" customHeight="1">
      <c r="D1007" s="51"/>
      <c r="E1007" s="51"/>
      <c r="F1007" s="51"/>
      <c r="J1007" s="34"/>
      <c r="O1007" s="38"/>
    </row>
    <row r="1008" spans="4:15" s="39" customFormat="1" ht="12" customHeight="1">
      <c r="D1008" s="51"/>
      <c r="E1008" s="51"/>
      <c r="F1008" s="51"/>
      <c r="J1008" s="34"/>
      <c r="O1008" s="38"/>
    </row>
    <row r="1009" spans="4:15" s="39" customFormat="1" ht="12" customHeight="1">
      <c r="D1009" s="51"/>
      <c r="E1009" s="51"/>
      <c r="F1009" s="51"/>
      <c r="J1009" s="34"/>
      <c r="O1009" s="38"/>
    </row>
    <row r="1010" spans="4:15" s="39" customFormat="1" ht="12" customHeight="1">
      <c r="D1010" s="51"/>
      <c r="E1010" s="51"/>
      <c r="F1010" s="51"/>
      <c r="J1010" s="34"/>
      <c r="O1010" s="38"/>
    </row>
    <row r="1011" spans="4:15" s="39" customFormat="1" ht="12" customHeight="1">
      <c r="D1011" s="51"/>
      <c r="E1011" s="51"/>
      <c r="F1011" s="51"/>
      <c r="J1011" s="34"/>
      <c r="O1011" s="38"/>
    </row>
    <row r="1012" spans="4:15" s="39" customFormat="1" ht="12" customHeight="1">
      <c r="D1012" s="51"/>
      <c r="E1012" s="51"/>
      <c r="F1012" s="51"/>
      <c r="J1012" s="34"/>
      <c r="O1012" s="38"/>
    </row>
    <row r="1013" spans="4:15" s="39" customFormat="1" ht="12" customHeight="1">
      <c r="D1013" s="51"/>
      <c r="E1013" s="51"/>
      <c r="F1013" s="51"/>
      <c r="J1013" s="34"/>
      <c r="O1013" s="38"/>
    </row>
    <row r="1014" spans="4:15" s="39" customFormat="1" ht="12" customHeight="1">
      <c r="D1014" s="51"/>
      <c r="E1014" s="51"/>
      <c r="F1014" s="51"/>
      <c r="J1014" s="34"/>
      <c r="O1014" s="38"/>
    </row>
    <row r="1015" spans="4:15" s="39" customFormat="1" ht="12" customHeight="1">
      <c r="D1015" s="51"/>
      <c r="E1015" s="51"/>
      <c r="F1015" s="51"/>
      <c r="J1015" s="34"/>
      <c r="O1015" s="38"/>
    </row>
    <row r="1016" spans="4:15" s="39" customFormat="1" ht="12" customHeight="1">
      <c r="D1016" s="51"/>
      <c r="E1016" s="51"/>
      <c r="F1016" s="51"/>
      <c r="J1016" s="34"/>
      <c r="O1016" s="38"/>
    </row>
    <row r="1017" spans="4:15" s="39" customFormat="1" ht="12" customHeight="1">
      <c r="D1017" s="51"/>
      <c r="E1017" s="51"/>
      <c r="F1017" s="51"/>
      <c r="J1017" s="34"/>
      <c r="O1017" s="38"/>
    </row>
    <row r="1018" spans="4:15" s="39" customFormat="1" ht="12" customHeight="1">
      <c r="D1018" s="51"/>
      <c r="E1018" s="51"/>
      <c r="F1018" s="51"/>
      <c r="J1018" s="34"/>
      <c r="O1018" s="38"/>
    </row>
    <row r="1019" spans="4:15" s="39" customFormat="1" ht="12" customHeight="1">
      <c r="D1019" s="51"/>
      <c r="E1019" s="51"/>
      <c r="F1019" s="51"/>
      <c r="J1019" s="34"/>
      <c r="O1019" s="38"/>
    </row>
    <row r="1020" spans="4:15" s="39" customFormat="1" ht="12" customHeight="1">
      <c r="D1020" s="51"/>
      <c r="E1020" s="51"/>
      <c r="F1020" s="51"/>
      <c r="J1020" s="34"/>
      <c r="O1020" s="38"/>
    </row>
    <row r="1021" spans="4:15" s="39" customFormat="1" ht="12" customHeight="1">
      <c r="D1021" s="51"/>
      <c r="E1021" s="51"/>
      <c r="F1021" s="51"/>
      <c r="J1021" s="34"/>
      <c r="O1021" s="38"/>
    </row>
    <row r="1022" spans="4:15" s="39" customFormat="1" ht="12" customHeight="1">
      <c r="D1022" s="51"/>
      <c r="E1022" s="51"/>
      <c r="F1022" s="51"/>
      <c r="J1022" s="34"/>
      <c r="O1022" s="38"/>
    </row>
    <row r="1023" spans="4:15" s="39" customFormat="1" ht="12" customHeight="1">
      <c r="D1023" s="51"/>
      <c r="E1023" s="51"/>
      <c r="F1023" s="51"/>
      <c r="J1023" s="34"/>
      <c r="O1023" s="38"/>
    </row>
    <row r="1024" spans="4:15" s="39" customFormat="1" ht="12" customHeight="1">
      <c r="D1024" s="51"/>
      <c r="E1024" s="51"/>
      <c r="F1024" s="51"/>
      <c r="J1024" s="34"/>
      <c r="O1024" s="38"/>
    </row>
    <row r="1025" spans="4:15" s="39" customFormat="1" ht="12" customHeight="1">
      <c r="D1025" s="51"/>
      <c r="E1025" s="51"/>
      <c r="F1025" s="51"/>
      <c r="J1025" s="34"/>
      <c r="O1025" s="38"/>
    </row>
    <row r="1026" spans="4:15" s="39" customFormat="1" ht="12" customHeight="1">
      <c r="D1026" s="51"/>
      <c r="E1026" s="51"/>
      <c r="F1026" s="51"/>
      <c r="J1026" s="34"/>
      <c r="O1026" s="38"/>
    </row>
    <row r="1027" spans="4:15" s="39" customFormat="1" ht="12" customHeight="1">
      <c r="D1027" s="51"/>
      <c r="E1027" s="51"/>
      <c r="F1027" s="51"/>
      <c r="J1027" s="34"/>
      <c r="O1027" s="38"/>
    </row>
    <row r="1028" spans="4:15" s="39" customFormat="1" ht="12" customHeight="1">
      <c r="D1028" s="51"/>
      <c r="E1028" s="51"/>
      <c r="F1028" s="51"/>
      <c r="J1028" s="34"/>
      <c r="O1028" s="38"/>
    </row>
    <row r="1029" spans="4:15" s="39" customFormat="1" ht="12" customHeight="1">
      <c r="D1029" s="51"/>
      <c r="E1029" s="51"/>
      <c r="F1029" s="51"/>
      <c r="J1029" s="34"/>
      <c r="O1029" s="38"/>
    </row>
    <row r="1030" spans="4:15" s="39" customFormat="1" ht="12" customHeight="1">
      <c r="D1030" s="51"/>
      <c r="E1030" s="51"/>
      <c r="F1030" s="51"/>
      <c r="J1030" s="34"/>
      <c r="O1030" s="38"/>
    </row>
    <row r="1031" spans="4:15" s="39" customFormat="1" ht="12" customHeight="1">
      <c r="D1031" s="51"/>
      <c r="E1031" s="51"/>
      <c r="F1031" s="51"/>
      <c r="J1031" s="34"/>
      <c r="O1031" s="38"/>
    </row>
    <row r="1032" spans="4:15" s="39" customFormat="1" ht="12" customHeight="1">
      <c r="D1032" s="51"/>
      <c r="E1032" s="51"/>
      <c r="F1032" s="51"/>
      <c r="J1032" s="34"/>
      <c r="O1032" s="38"/>
    </row>
    <row r="1033" spans="4:15" s="39" customFormat="1" ht="12" customHeight="1">
      <c r="D1033" s="51"/>
      <c r="E1033" s="51"/>
      <c r="F1033" s="51"/>
      <c r="J1033" s="34"/>
      <c r="O1033" s="38"/>
    </row>
    <row r="1034" spans="4:15" s="39" customFormat="1" ht="12" customHeight="1">
      <c r="D1034" s="51"/>
      <c r="E1034" s="51"/>
      <c r="F1034" s="51"/>
      <c r="J1034" s="34"/>
      <c r="O1034" s="38"/>
    </row>
    <row r="1035" spans="4:15" s="39" customFormat="1" ht="12" customHeight="1">
      <c r="D1035" s="51"/>
      <c r="E1035" s="51"/>
      <c r="F1035" s="51"/>
      <c r="J1035" s="34"/>
      <c r="O1035" s="38"/>
    </row>
    <row r="1036" spans="4:15" s="39" customFormat="1" ht="12" customHeight="1">
      <c r="D1036" s="51"/>
      <c r="E1036" s="51"/>
      <c r="F1036" s="51"/>
      <c r="J1036" s="34"/>
      <c r="O1036" s="38"/>
    </row>
    <row r="1037" spans="4:15" s="39" customFormat="1" ht="12" customHeight="1">
      <c r="D1037" s="51"/>
      <c r="E1037" s="51"/>
      <c r="F1037" s="51"/>
      <c r="J1037" s="34"/>
      <c r="O1037" s="38"/>
    </row>
    <row r="1038" spans="4:15" s="39" customFormat="1" ht="12" customHeight="1">
      <c r="D1038" s="51"/>
      <c r="E1038" s="51"/>
      <c r="F1038" s="51"/>
      <c r="J1038" s="34"/>
      <c r="O1038" s="38"/>
    </row>
    <row r="1039" spans="4:15" s="39" customFormat="1" ht="12" customHeight="1">
      <c r="D1039" s="51"/>
      <c r="E1039" s="51"/>
      <c r="F1039" s="51"/>
      <c r="J1039" s="34"/>
      <c r="O1039" s="38"/>
    </row>
    <row r="1040" spans="4:15" s="39" customFormat="1" ht="12" customHeight="1">
      <c r="D1040" s="51"/>
      <c r="E1040" s="51"/>
      <c r="F1040" s="51"/>
      <c r="J1040" s="34"/>
      <c r="O1040" s="38"/>
    </row>
    <row r="1041" spans="4:15" s="39" customFormat="1" ht="12" customHeight="1">
      <c r="D1041" s="51"/>
      <c r="E1041" s="51"/>
      <c r="F1041" s="51"/>
      <c r="J1041" s="34"/>
      <c r="O1041" s="38"/>
    </row>
    <row r="1042" spans="4:15" s="39" customFormat="1" ht="12" customHeight="1">
      <c r="D1042" s="51"/>
      <c r="E1042" s="51"/>
      <c r="F1042" s="51"/>
      <c r="J1042" s="34"/>
      <c r="O1042" s="38"/>
    </row>
    <row r="1043" spans="4:15" s="39" customFormat="1" ht="12" customHeight="1">
      <c r="D1043" s="51"/>
      <c r="E1043" s="51"/>
      <c r="F1043" s="51"/>
      <c r="J1043" s="34"/>
      <c r="O1043" s="38"/>
    </row>
    <row r="1044" spans="4:15" s="39" customFormat="1" ht="12" customHeight="1">
      <c r="D1044" s="51"/>
      <c r="E1044" s="51"/>
      <c r="F1044" s="51"/>
      <c r="J1044" s="34"/>
      <c r="O1044" s="38"/>
    </row>
    <row r="1045" spans="4:15" s="39" customFormat="1" ht="12" customHeight="1">
      <c r="D1045" s="51"/>
      <c r="E1045" s="51"/>
      <c r="F1045" s="51"/>
      <c r="J1045" s="34"/>
      <c r="O1045" s="38"/>
    </row>
    <row r="1046" spans="4:15" s="39" customFormat="1" ht="12" customHeight="1">
      <c r="D1046" s="51"/>
      <c r="E1046" s="51"/>
      <c r="F1046" s="51"/>
      <c r="J1046" s="34"/>
      <c r="O1046" s="38"/>
    </row>
    <row r="1047" spans="4:15" s="39" customFormat="1" ht="12" customHeight="1">
      <c r="D1047" s="51"/>
      <c r="E1047" s="51"/>
      <c r="F1047" s="51"/>
      <c r="J1047" s="34"/>
      <c r="O1047" s="38"/>
    </row>
    <row r="1048" spans="4:15" s="39" customFormat="1" ht="12" customHeight="1">
      <c r="D1048" s="51"/>
      <c r="E1048" s="51"/>
      <c r="F1048" s="51"/>
      <c r="J1048" s="34"/>
      <c r="O1048" s="38"/>
    </row>
    <row r="1049" spans="4:15" s="39" customFormat="1" ht="12" customHeight="1">
      <c r="D1049" s="51"/>
      <c r="E1049" s="51"/>
      <c r="F1049" s="51"/>
      <c r="J1049" s="34"/>
      <c r="O1049" s="38"/>
    </row>
    <row r="1050" spans="4:15" s="39" customFormat="1" ht="12" customHeight="1">
      <c r="D1050" s="51"/>
      <c r="E1050" s="51"/>
      <c r="F1050" s="51"/>
      <c r="J1050" s="34"/>
      <c r="O1050" s="38"/>
    </row>
    <row r="1051" spans="4:15" s="39" customFormat="1" ht="12" customHeight="1">
      <c r="D1051" s="51"/>
      <c r="E1051" s="51"/>
      <c r="F1051" s="51"/>
      <c r="J1051" s="34"/>
      <c r="O1051" s="38"/>
    </row>
    <row r="1052" spans="4:15" s="39" customFormat="1" ht="12" customHeight="1">
      <c r="D1052" s="51"/>
      <c r="E1052" s="51"/>
      <c r="F1052" s="51"/>
      <c r="J1052" s="34"/>
      <c r="O1052" s="38"/>
    </row>
    <row r="1053" spans="4:15" s="39" customFormat="1" ht="12" customHeight="1">
      <c r="D1053" s="51"/>
      <c r="E1053" s="51"/>
      <c r="F1053" s="51"/>
      <c r="J1053" s="34"/>
      <c r="O1053" s="38"/>
    </row>
    <row r="1054" spans="4:15" s="39" customFormat="1" ht="12" customHeight="1">
      <c r="D1054" s="51"/>
      <c r="E1054" s="51"/>
      <c r="F1054" s="51"/>
      <c r="J1054" s="34"/>
      <c r="O1054" s="38"/>
    </row>
    <row r="1055" spans="4:15" s="39" customFormat="1" ht="12" customHeight="1">
      <c r="D1055" s="51"/>
      <c r="E1055" s="51"/>
      <c r="F1055" s="51"/>
      <c r="J1055" s="34"/>
      <c r="O1055" s="38"/>
    </row>
    <row r="1056" spans="4:15" s="39" customFormat="1" ht="12" customHeight="1">
      <c r="D1056" s="51"/>
      <c r="E1056" s="51"/>
      <c r="F1056" s="51"/>
      <c r="J1056" s="34"/>
      <c r="O1056" s="38"/>
    </row>
    <row r="1057" spans="4:15" s="39" customFormat="1" ht="12" customHeight="1">
      <c r="D1057" s="51"/>
      <c r="E1057" s="51"/>
      <c r="F1057" s="51"/>
      <c r="J1057" s="34"/>
      <c r="O1057" s="38"/>
    </row>
    <row r="1058" spans="4:15" s="39" customFormat="1" ht="12" customHeight="1">
      <c r="D1058" s="51"/>
      <c r="E1058" s="51"/>
      <c r="F1058" s="51"/>
      <c r="J1058" s="34"/>
      <c r="O1058" s="38"/>
    </row>
    <row r="1059" spans="4:15" s="39" customFormat="1" ht="12" customHeight="1">
      <c r="D1059" s="51"/>
      <c r="E1059" s="51"/>
      <c r="F1059" s="51"/>
      <c r="J1059" s="34"/>
      <c r="O1059" s="38"/>
    </row>
    <row r="1060" spans="4:15" s="39" customFormat="1" ht="12" customHeight="1">
      <c r="D1060" s="51"/>
      <c r="E1060" s="51"/>
      <c r="F1060" s="51"/>
      <c r="J1060" s="34"/>
      <c r="O1060" s="38"/>
    </row>
    <row r="1061" spans="4:15" s="39" customFormat="1" ht="12" customHeight="1">
      <c r="D1061" s="51"/>
      <c r="E1061" s="51"/>
      <c r="F1061" s="51"/>
      <c r="J1061" s="34"/>
      <c r="O1061" s="38"/>
    </row>
    <row r="1062" spans="4:15" s="39" customFormat="1" ht="12" customHeight="1">
      <c r="D1062" s="51"/>
      <c r="E1062" s="51"/>
      <c r="F1062" s="51"/>
      <c r="J1062" s="34"/>
      <c r="O1062" s="38"/>
    </row>
    <row r="1063" spans="4:15" s="39" customFormat="1" ht="12" customHeight="1">
      <c r="D1063" s="51"/>
      <c r="E1063" s="51"/>
      <c r="F1063" s="51"/>
      <c r="J1063" s="34"/>
      <c r="O1063" s="38"/>
    </row>
    <row r="1064" spans="4:15" s="39" customFormat="1" ht="12" customHeight="1">
      <c r="D1064" s="51"/>
      <c r="E1064" s="51"/>
      <c r="F1064" s="51"/>
      <c r="J1064" s="34"/>
      <c r="O1064" s="38"/>
    </row>
    <row r="1065" spans="4:15" s="39" customFormat="1" ht="12" customHeight="1">
      <c r="D1065" s="51"/>
      <c r="E1065" s="51"/>
      <c r="F1065" s="51"/>
      <c r="J1065" s="34"/>
      <c r="O1065" s="38"/>
    </row>
    <row r="1066" spans="4:15" s="39" customFormat="1" ht="12" customHeight="1">
      <c r="D1066" s="51"/>
      <c r="E1066" s="51"/>
      <c r="F1066" s="51"/>
      <c r="J1066" s="34"/>
      <c r="O1066" s="38"/>
    </row>
    <row r="1067" spans="4:15" s="39" customFormat="1" ht="12" customHeight="1">
      <c r="D1067" s="51"/>
      <c r="E1067" s="51"/>
      <c r="F1067" s="51"/>
      <c r="J1067" s="34"/>
      <c r="O1067" s="38"/>
    </row>
    <row r="1068" spans="4:15" s="39" customFormat="1" ht="12" customHeight="1">
      <c r="D1068" s="51"/>
      <c r="E1068" s="51"/>
      <c r="F1068" s="51"/>
      <c r="J1068" s="34"/>
      <c r="O1068" s="38"/>
    </row>
    <row r="1069" spans="4:15" s="39" customFormat="1" ht="12" customHeight="1">
      <c r="D1069" s="51"/>
      <c r="E1069" s="51"/>
      <c r="F1069" s="51"/>
      <c r="J1069" s="34"/>
      <c r="O1069" s="38"/>
    </row>
    <row r="1070" spans="4:15" s="39" customFormat="1" ht="12" customHeight="1">
      <c r="D1070" s="51"/>
      <c r="E1070" s="51"/>
      <c r="F1070" s="51"/>
      <c r="J1070" s="34"/>
      <c r="O1070" s="38"/>
    </row>
    <row r="1071" spans="4:15" s="39" customFormat="1" ht="12" customHeight="1">
      <c r="D1071" s="51"/>
      <c r="E1071" s="51"/>
      <c r="F1071" s="51"/>
      <c r="J1071" s="34"/>
      <c r="O1071" s="38"/>
    </row>
    <row r="1072" spans="4:15" s="39" customFormat="1" ht="12" customHeight="1">
      <c r="D1072" s="51"/>
      <c r="E1072" s="51"/>
      <c r="F1072" s="51"/>
      <c r="J1072" s="34"/>
      <c r="O1072" s="38"/>
    </row>
    <row r="1073" spans="4:15" s="39" customFormat="1" ht="12" customHeight="1">
      <c r="D1073" s="51"/>
      <c r="E1073" s="51"/>
      <c r="F1073" s="51"/>
      <c r="J1073" s="34"/>
      <c r="O1073" s="38"/>
    </row>
    <row r="1074" spans="4:15" s="39" customFormat="1" ht="12" customHeight="1">
      <c r="D1074" s="51"/>
      <c r="E1074" s="51"/>
      <c r="F1074" s="51"/>
      <c r="J1074" s="34"/>
      <c r="O1074" s="38"/>
    </row>
    <row r="1075" spans="4:15" s="39" customFormat="1" ht="12" customHeight="1">
      <c r="D1075" s="51"/>
      <c r="E1075" s="51"/>
      <c r="F1075" s="51"/>
      <c r="J1075" s="34"/>
      <c r="O1075" s="38"/>
    </row>
    <row r="1076" spans="4:15" s="39" customFormat="1" ht="12" customHeight="1">
      <c r="D1076" s="51"/>
      <c r="E1076" s="51"/>
      <c r="F1076" s="51"/>
      <c r="J1076" s="34"/>
      <c r="O1076" s="38"/>
    </row>
    <row r="1077" spans="4:15" s="39" customFormat="1" ht="12" customHeight="1">
      <c r="D1077" s="51"/>
      <c r="E1077" s="51"/>
      <c r="F1077" s="51"/>
      <c r="J1077" s="34"/>
      <c r="O1077" s="38"/>
    </row>
    <row r="1078" spans="4:15" s="39" customFormat="1" ht="12" customHeight="1">
      <c r="D1078" s="51"/>
      <c r="E1078" s="51"/>
      <c r="F1078" s="51"/>
      <c r="J1078" s="34"/>
      <c r="O1078" s="38"/>
    </row>
    <row r="1079" spans="4:15" s="39" customFormat="1" ht="12" customHeight="1">
      <c r="D1079" s="51"/>
      <c r="E1079" s="51"/>
      <c r="F1079" s="51"/>
      <c r="J1079" s="34"/>
      <c r="O1079" s="38"/>
    </row>
    <row r="1080" spans="4:15" s="39" customFormat="1" ht="12" customHeight="1">
      <c r="D1080" s="51"/>
      <c r="E1080" s="51"/>
      <c r="F1080" s="51"/>
      <c r="J1080" s="34"/>
      <c r="O1080" s="38"/>
    </row>
    <row r="1081" spans="4:15" s="39" customFormat="1" ht="12" customHeight="1">
      <c r="D1081" s="51"/>
      <c r="E1081" s="51"/>
      <c r="F1081" s="51"/>
      <c r="J1081" s="34"/>
      <c r="O1081" s="38"/>
    </row>
    <row r="1082" spans="4:15" s="39" customFormat="1" ht="12" customHeight="1">
      <c r="D1082" s="51"/>
      <c r="E1082" s="51"/>
      <c r="F1082" s="51"/>
      <c r="J1082" s="34"/>
      <c r="O1082" s="38"/>
    </row>
    <row r="1083" spans="4:15" s="39" customFormat="1" ht="12" customHeight="1">
      <c r="D1083" s="51"/>
      <c r="E1083" s="51"/>
      <c r="F1083" s="51"/>
      <c r="J1083" s="34"/>
      <c r="O1083" s="38"/>
    </row>
    <row r="1084" spans="4:15" s="39" customFormat="1" ht="12" customHeight="1">
      <c r="D1084" s="51"/>
      <c r="E1084" s="51"/>
      <c r="F1084" s="51"/>
      <c r="J1084" s="34"/>
      <c r="O1084" s="38"/>
    </row>
    <row r="1085" spans="4:15" s="39" customFormat="1" ht="12" customHeight="1">
      <c r="D1085" s="51"/>
      <c r="E1085" s="51"/>
      <c r="F1085" s="51"/>
      <c r="J1085" s="34"/>
      <c r="O1085" s="38"/>
    </row>
    <row r="1086" spans="4:15" s="39" customFormat="1" ht="12" customHeight="1">
      <c r="D1086" s="51"/>
      <c r="E1086" s="51"/>
      <c r="F1086" s="51"/>
      <c r="J1086" s="34"/>
      <c r="O1086" s="38"/>
    </row>
    <row r="1087" spans="4:15" s="39" customFormat="1" ht="12" customHeight="1">
      <c r="D1087" s="51"/>
      <c r="E1087" s="51"/>
      <c r="F1087" s="51"/>
      <c r="J1087" s="34"/>
      <c r="O1087" s="38"/>
    </row>
    <row r="1088" spans="4:15" s="39" customFormat="1" ht="12" customHeight="1">
      <c r="D1088" s="51"/>
      <c r="E1088" s="51"/>
      <c r="F1088" s="51"/>
      <c r="J1088" s="34"/>
      <c r="O1088" s="38"/>
    </row>
    <row r="1089" spans="4:15" s="39" customFormat="1" ht="12" customHeight="1">
      <c r="D1089" s="51"/>
      <c r="E1089" s="51"/>
      <c r="F1089" s="51"/>
      <c r="J1089" s="34"/>
      <c r="O1089" s="38"/>
    </row>
    <row r="1090" spans="4:15" s="39" customFormat="1" ht="12" customHeight="1">
      <c r="D1090" s="51"/>
      <c r="E1090" s="51"/>
      <c r="F1090" s="51"/>
      <c r="J1090" s="34"/>
      <c r="O1090" s="38"/>
    </row>
    <row r="1091" spans="4:15" s="39" customFormat="1" ht="12" customHeight="1">
      <c r="D1091" s="51"/>
      <c r="E1091" s="51"/>
      <c r="F1091" s="51"/>
      <c r="J1091" s="34"/>
      <c r="O1091" s="38"/>
    </row>
    <row r="1092" spans="4:15" s="39" customFormat="1" ht="12" customHeight="1">
      <c r="D1092" s="51"/>
      <c r="E1092" s="51"/>
      <c r="F1092" s="51"/>
      <c r="J1092" s="34"/>
      <c r="O1092" s="38"/>
    </row>
    <row r="1093" spans="4:15" s="39" customFormat="1" ht="12" customHeight="1">
      <c r="D1093" s="51"/>
      <c r="E1093" s="51"/>
      <c r="F1093" s="51"/>
      <c r="J1093" s="34"/>
      <c r="O1093" s="38"/>
    </row>
    <row r="1094" spans="4:15" s="39" customFormat="1" ht="12" customHeight="1">
      <c r="D1094" s="51"/>
      <c r="E1094" s="51"/>
      <c r="F1094" s="51"/>
      <c r="J1094" s="34"/>
      <c r="O1094" s="38"/>
    </row>
    <row r="1095" spans="4:15" s="39" customFormat="1" ht="12" customHeight="1">
      <c r="D1095" s="51"/>
      <c r="E1095" s="51"/>
      <c r="F1095" s="51"/>
      <c r="J1095" s="34"/>
      <c r="O1095" s="38"/>
    </row>
    <row r="1096" spans="4:15" s="39" customFormat="1" ht="12" customHeight="1">
      <c r="D1096" s="51"/>
      <c r="E1096" s="51"/>
      <c r="F1096" s="51"/>
      <c r="J1096" s="34"/>
      <c r="O1096" s="38"/>
    </row>
    <row r="1097" spans="4:15" s="39" customFormat="1" ht="12" customHeight="1">
      <c r="D1097" s="51"/>
      <c r="E1097" s="51"/>
      <c r="F1097" s="51"/>
      <c r="J1097" s="34"/>
      <c r="O1097" s="38"/>
    </row>
    <row r="1098" spans="4:15" s="39" customFormat="1" ht="12" customHeight="1">
      <c r="D1098" s="51"/>
      <c r="E1098" s="51"/>
      <c r="F1098" s="51"/>
      <c r="J1098" s="34"/>
      <c r="O1098" s="38"/>
    </row>
    <row r="1099" spans="4:15" s="39" customFormat="1" ht="12" customHeight="1">
      <c r="D1099" s="51"/>
      <c r="E1099" s="51"/>
      <c r="F1099" s="51"/>
      <c r="J1099" s="34"/>
      <c r="O1099" s="38"/>
    </row>
    <row r="1100" spans="4:15" s="39" customFormat="1" ht="12" customHeight="1">
      <c r="D1100" s="51"/>
      <c r="E1100" s="51"/>
      <c r="F1100" s="51"/>
      <c r="J1100" s="34"/>
      <c r="O1100" s="38"/>
    </row>
    <row r="1101" spans="4:15" s="39" customFormat="1" ht="12" customHeight="1">
      <c r="D1101" s="51"/>
      <c r="E1101" s="51"/>
      <c r="F1101" s="51"/>
      <c r="J1101" s="34"/>
      <c r="O1101" s="38"/>
    </row>
    <row r="1102" spans="4:15" s="39" customFormat="1" ht="12" customHeight="1">
      <c r="D1102" s="51"/>
      <c r="E1102" s="51"/>
      <c r="F1102" s="51"/>
      <c r="J1102" s="34"/>
      <c r="O1102" s="38"/>
    </row>
    <row r="1103" spans="4:15" s="39" customFormat="1" ht="12" customHeight="1">
      <c r="D1103" s="51"/>
      <c r="E1103" s="51"/>
      <c r="F1103" s="51"/>
      <c r="J1103" s="34"/>
      <c r="O1103" s="38"/>
    </row>
    <row r="1104" spans="4:15" s="39" customFormat="1" ht="12" customHeight="1">
      <c r="D1104" s="51"/>
      <c r="E1104" s="51"/>
      <c r="F1104" s="51"/>
      <c r="J1104" s="34"/>
      <c r="O1104" s="38"/>
    </row>
    <row r="1105" spans="4:15" s="39" customFormat="1" ht="12" customHeight="1">
      <c r="D1105" s="51"/>
      <c r="E1105" s="51"/>
      <c r="F1105" s="51"/>
      <c r="J1105" s="34"/>
      <c r="O1105" s="38"/>
    </row>
    <row r="1106" spans="4:15" s="39" customFormat="1" ht="12" customHeight="1">
      <c r="D1106" s="51"/>
      <c r="E1106" s="51"/>
      <c r="F1106" s="51"/>
      <c r="J1106" s="34"/>
      <c r="O1106" s="38"/>
    </row>
    <row r="1107" spans="4:15" s="39" customFormat="1" ht="12" customHeight="1">
      <c r="D1107" s="51"/>
      <c r="E1107" s="51"/>
      <c r="F1107" s="51"/>
      <c r="J1107" s="34"/>
      <c r="O1107" s="38"/>
    </row>
    <row r="1108" spans="4:15" s="39" customFormat="1" ht="12" customHeight="1">
      <c r="D1108" s="51"/>
      <c r="E1108" s="51"/>
      <c r="F1108" s="51"/>
      <c r="J1108" s="34"/>
      <c r="O1108" s="38"/>
    </row>
    <row r="1109" spans="4:15" s="39" customFormat="1" ht="12" customHeight="1">
      <c r="D1109" s="51"/>
      <c r="E1109" s="51"/>
      <c r="F1109" s="51"/>
      <c r="J1109" s="34"/>
      <c r="O1109" s="38"/>
    </row>
    <row r="1110" spans="4:15" s="39" customFormat="1" ht="12" customHeight="1">
      <c r="D1110" s="51"/>
      <c r="E1110" s="51"/>
      <c r="F1110" s="51"/>
      <c r="J1110" s="34"/>
      <c r="O1110" s="38"/>
    </row>
    <row r="1111" spans="4:15" s="39" customFormat="1" ht="12" customHeight="1">
      <c r="D1111" s="51"/>
      <c r="E1111" s="51"/>
      <c r="F1111" s="51"/>
      <c r="J1111" s="34"/>
      <c r="O1111" s="38"/>
    </row>
    <row r="1112" spans="4:15" s="39" customFormat="1" ht="12" customHeight="1">
      <c r="D1112" s="51"/>
      <c r="E1112" s="51"/>
      <c r="F1112" s="51"/>
      <c r="J1112" s="34"/>
      <c r="O1112" s="38"/>
    </row>
    <row r="1113" spans="4:15" s="39" customFormat="1" ht="12" customHeight="1">
      <c r="D1113" s="51"/>
      <c r="E1113" s="51"/>
      <c r="F1113" s="51"/>
      <c r="J1113" s="34"/>
      <c r="O1113" s="38"/>
    </row>
    <row r="1114" spans="4:15" s="39" customFormat="1" ht="12" customHeight="1">
      <c r="D1114" s="51"/>
      <c r="E1114" s="51"/>
      <c r="F1114" s="51"/>
      <c r="J1114" s="34"/>
      <c r="O1114" s="38"/>
    </row>
    <row r="1115" spans="4:15" s="39" customFormat="1" ht="12" customHeight="1">
      <c r="D1115" s="51"/>
      <c r="E1115" s="51"/>
      <c r="F1115" s="51"/>
      <c r="J1115" s="34"/>
      <c r="O1115" s="38"/>
    </row>
    <row r="1116" spans="4:15" s="39" customFormat="1" ht="12" customHeight="1">
      <c r="D1116" s="51"/>
      <c r="E1116" s="51"/>
      <c r="F1116" s="51"/>
      <c r="J1116" s="34"/>
      <c r="O1116" s="38"/>
    </row>
    <row r="1117" spans="4:15" s="39" customFormat="1" ht="12" customHeight="1">
      <c r="D1117" s="51"/>
      <c r="E1117" s="51"/>
      <c r="F1117" s="51"/>
      <c r="J1117" s="34"/>
      <c r="O1117" s="38"/>
    </row>
    <row r="1118" spans="4:15" s="39" customFormat="1" ht="12" customHeight="1">
      <c r="D1118" s="51"/>
      <c r="E1118" s="51"/>
      <c r="F1118" s="51"/>
      <c r="J1118" s="34"/>
      <c r="O1118" s="38"/>
    </row>
    <row r="1119" spans="4:15" s="39" customFormat="1" ht="12" customHeight="1">
      <c r="D1119" s="51"/>
      <c r="E1119" s="51"/>
      <c r="F1119" s="51"/>
      <c r="J1119" s="34"/>
      <c r="O1119" s="38"/>
    </row>
    <row r="1120" spans="4:15" s="39" customFormat="1" ht="12" customHeight="1">
      <c r="D1120" s="51"/>
      <c r="E1120" s="51"/>
      <c r="F1120" s="51"/>
      <c r="J1120" s="34"/>
      <c r="O1120" s="38"/>
    </row>
    <row r="1121" spans="4:15" s="39" customFormat="1" ht="12" customHeight="1">
      <c r="D1121" s="51"/>
      <c r="E1121" s="51"/>
      <c r="F1121" s="51"/>
      <c r="J1121" s="34"/>
      <c r="O1121" s="38"/>
    </row>
    <row r="1122" spans="4:15" s="39" customFormat="1" ht="12" customHeight="1">
      <c r="D1122" s="51"/>
      <c r="E1122" s="51"/>
      <c r="F1122" s="51"/>
      <c r="J1122" s="34"/>
      <c r="O1122" s="38"/>
    </row>
    <row r="1123" spans="4:15" s="39" customFormat="1" ht="12" customHeight="1">
      <c r="D1123" s="51"/>
      <c r="E1123" s="51"/>
      <c r="F1123" s="51"/>
      <c r="J1123" s="34"/>
      <c r="O1123" s="38"/>
    </row>
    <row r="1124" spans="4:15" s="39" customFormat="1" ht="12" customHeight="1">
      <c r="D1124" s="51"/>
      <c r="E1124" s="51"/>
      <c r="F1124" s="51"/>
      <c r="J1124" s="34"/>
      <c r="O1124" s="38"/>
    </row>
    <row r="1125" spans="4:15" s="39" customFormat="1" ht="12" customHeight="1">
      <c r="D1125" s="51"/>
      <c r="E1125" s="51"/>
      <c r="F1125" s="51"/>
      <c r="J1125" s="34"/>
      <c r="O1125" s="38"/>
    </row>
    <row r="1126" spans="4:15" s="39" customFormat="1" ht="12" customHeight="1">
      <c r="D1126" s="51"/>
      <c r="E1126" s="51"/>
      <c r="F1126" s="51"/>
      <c r="J1126" s="34"/>
      <c r="O1126" s="38"/>
    </row>
    <row r="1127" spans="4:15" s="39" customFormat="1" ht="12" customHeight="1">
      <c r="D1127" s="51"/>
      <c r="E1127" s="51"/>
      <c r="F1127" s="51"/>
      <c r="J1127" s="34"/>
      <c r="O1127" s="38"/>
    </row>
    <row r="1128" spans="4:15" s="39" customFormat="1" ht="12" customHeight="1">
      <c r="D1128" s="51"/>
      <c r="E1128" s="51"/>
      <c r="F1128" s="51"/>
      <c r="J1128" s="34"/>
      <c r="O1128" s="38"/>
    </row>
    <row r="1129" spans="4:15" s="39" customFormat="1" ht="12" customHeight="1">
      <c r="D1129" s="51"/>
      <c r="E1129" s="51"/>
      <c r="F1129" s="51"/>
      <c r="J1129" s="34"/>
      <c r="O1129" s="38"/>
    </row>
    <row r="1130" spans="4:15" s="39" customFormat="1" ht="12" customHeight="1">
      <c r="D1130" s="51"/>
      <c r="E1130" s="51"/>
      <c r="F1130" s="51"/>
      <c r="J1130" s="34"/>
      <c r="O1130" s="38"/>
    </row>
    <row r="1131" spans="4:15" s="39" customFormat="1" ht="12" customHeight="1">
      <c r="D1131" s="51"/>
      <c r="E1131" s="51"/>
      <c r="F1131" s="51"/>
      <c r="J1131" s="34"/>
      <c r="O1131" s="38"/>
    </row>
    <row r="1132" spans="4:15" s="39" customFormat="1" ht="12" customHeight="1">
      <c r="D1132" s="51"/>
      <c r="E1132" s="51"/>
      <c r="F1132" s="51"/>
      <c r="J1132" s="34"/>
      <c r="O1132" s="38"/>
    </row>
    <row r="1133" spans="4:15" s="39" customFormat="1" ht="12" customHeight="1">
      <c r="D1133" s="51"/>
      <c r="E1133" s="51"/>
      <c r="F1133" s="51"/>
      <c r="J1133" s="34"/>
      <c r="O1133" s="38"/>
    </row>
    <row r="1134" spans="4:15" s="39" customFormat="1" ht="12" customHeight="1">
      <c r="D1134" s="51"/>
      <c r="E1134" s="51"/>
      <c r="F1134" s="51"/>
      <c r="J1134" s="34"/>
      <c r="O1134" s="38"/>
    </row>
    <row r="1135" spans="4:15" s="39" customFormat="1" ht="12" customHeight="1">
      <c r="D1135" s="51"/>
      <c r="E1135" s="51"/>
      <c r="F1135" s="51"/>
      <c r="J1135" s="34"/>
      <c r="O1135" s="38"/>
    </row>
    <row r="1136" spans="4:15" s="39" customFormat="1" ht="12" customHeight="1">
      <c r="D1136" s="51"/>
      <c r="E1136" s="51"/>
      <c r="F1136" s="51"/>
      <c r="J1136" s="34"/>
      <c r="O1136" s="38"/>
    </row>
    <row r="1137" spans="4:15" s="39" customFormat="1" ht="12" customHeight="1">
      <c r="D1137" s="51"/>
      <c r="E1137" s="51"/>
      <c r="F1137" s="51"/>
      <c r="J1137" s="34"/>
      <c r="O1137" s="38"/>
    </row>
    <row r="1138" spans="4:15" s="39" customFormat="1" ht="12" customHeight="1">
      <c r="D1138" s="51"/>
      <c r="E1138" s="51"/>
      <c r="F1138" s="51"/>
      <c r="J1138" s="34"/>
      <c r="O1138" s="38"/>
    </row>
    <row r="1139" spans="4:15" s="39" customFormat="1" ht="12" customHeight="1">
      <c r="D1139" s="51"/>
      <c r="E1139" s="51"/>
      <c r="F1139" s="51"/>
      <c r="J1139" s="34"/>
      <c r="O1139" s="38"/>
    </row>
    <row r="1140" spans="4:15" s="39" customFormat="1" ht="12" customHeight="1">
      <c r="D1140" s="51"/>
      <c r="E1140" s="51"/>
      <c r="F1140" s="51"/>
      <c r="J1140" s="34"/>
      <c r="O1140" s="38"/>
    </row>
    <row r="1141" spans="4:15" s="39" customFormat="1" ht="12" customHeight="1">
      <c r="D1141" s="51"/>
      <c r="E1141" s="51"/>
      <c r="F1141" s="51"/>
      <c r="J1141" s="34"/>
      <c r="O1141" s="38"/>
    </row>
    <row r="1142" spans="4:15" s="39" customFormat="1" ht="12" customHeight="1">
      <c r="D1142" s="51"/>
      <c r="E1142" s="51"/>
      <c r="F1142" s="51"/>
      <c r="J1142" s="34"/>
      <c r="O1142" s="38"/>
    </row>
    <row r="1143" spans="4:15" s="39" customFormat="1" ht="12" customHeight="1">
      <c r="D1143" s="51"/>
      <c r="E1143" s="51"/>
      <c r="F1143" s="51"/>
      <c r="J1143" s="34"/>
      <c r="O1143" s="38"/>
    </row>
    <row r="1144" spans="4:15" s="39" customFormat="1" ht="12" customHeight="1">
      <c r="D1144" s="51"/>
      <c r="E1144" s="51"/>
      <c r="F1144" s="51"/>
      <c r="J1144" s="34"/>
      <c r="O1144" s="38"/>
    </row>
    <row r="1145" spans="4:15" s="39" customFormat="1" ht="12" customHeight="1">
      <c r="D1145" s="51"/>
      <c r="E1145" s="51"/>
      <c r="F1145" s="51"/>
      <c r="J1145" s="34"/>
      <c r="O1145" s="38"/>
    </row>
    <row r="1146" spans="4:15" s="39" customFormat="1" ht="12" customHeight="1">
      <c r="D1146" s="51"/>
      <c r="E1146" s="51"/>
      <c r="F1146" s="51"/>
      <c r="J1146" s="34"/>
      <c r="O1146" s="38"/>
    </row>
    <row r="1147" spans="4:15" s="39" customFormat="1" ht="12" customHeight="1">
      <c r="D1147" s="51"/>
      <c r="E1147" s="51"/>
      <c r="F1147" s="51"/>
      <c r="J1147" s="34"/>
      <c r="O1147" s="38"/>
    </row>
    <row r="1148" spans="4:15" s="39" customFormat="1" ht="12" customHeight="1">
      <c r="D1148" s="51"/>
      <c r="E1148" s="51"/>
      <c r="F1148" s="51"/>
      <c r="J1148" s="34"/>
      <c r="O1148" s="38"/>
    </row>
    <row r="1149" spans="4:15" s="39" customFormat="1" ht="12" customHeight="1">
      <c r="D1149" s="51"/>
      <c r="E1149" s="51"/>
      <c r="F1149" s="51"/>
      <c r="J1149" s="34"/>
      <c r="O1149" s="38"/>
    </row>
    <row r="1150" spans="4:15" s="39" customFormat="1" ht="12" customHeight="1">
      <c r="D1150" s="51"/>
      <c r="E1150" s="51"/>
      <c r="F1150" s="51"/>
      <c r="J1150" s="34"/>
      <c r="O1150" s="38"/>
    </row>
    <row r="1151" spans="4:15" s="39" customFormat="1" ht="12" customHeight="1">
      <c r="D1151" s="51"/>
      <c r="E1151" s="51"/>
      <c r="F1151" s="51"/>
      <c r="J1151" s="34"/>
      <c r="O1151" s="38"/>
    </row>
    <row r="1152" spans="4:15" s="39" customFormat="1" ht="12" customHeight="1">
      <c r="D1152" s="51"/>
      <c r="E1152" s="51"/>
      <c r="F1152" s="51"/>
      <c r="J1152" s="34"/>
      <c r="O1152" s="38"/>
    </row>
    <row r="1153" spans="4:15" s="39" customFormat="1" ht="12" customHeight="1">
      <c r="D1153" s="51"/>
      <c r="E1153" s="51"/>
      <c r="F1153" s="51"/>
      <c r="J1153" s="34"/>
      <c r="O1153" s="38"/>
    </row>
    <row r="1154" spans="4:15" s="39" customFormat="1" ht="12" customHeight="1">
      <c r="D1154" s="51"/>
      <c r="E1154" s="51"/>
      <c r="F1154" s="51"/>
      <c r="J1154" s="34"/>
      <c r="O1154" s="38"/>
    </row>
    <row r="1155" spans="4:15" s="39" customFormat="1" ht="12" customHeight="1">
      <c r="D1155" s="51"/>
      <c r="E1155" s="51"/>
      <c r="F1155" s="51"/>
      <c r="J1155" s="34"/>
      <c r="O1155" s="38"/>
    </row>
    <row r="1156" spans="4:15" s="39" customFormat="1" ht="12" customHeight="1">
      <c r="D1156" s="51"/>
      <c r="E1156" s="51"/>
      <c r="F1156" s="51"/>
      <c r="J1156" s="34"/>
      <c r="O1156" s="38"/>
    </row>
    <row r="1157" spans="4:15" s="39" customFormat="1" ht="12" customHeight="1">
      <c r="D1157" s="51"/>
      <c r="E1157" s="51"/>
      <c r="F1157" s="51"/>
      <c r="J1157" s="34"/>
      <c r="O1157" s="38"/>
    </row>
    <row r="1158" spans="4:15" s="39" customFormat="1" ht="12" customHeight="1">
      <c r="D1158" s="51"/>
      <c r="E1158" s="51"/>
      <c r="F1158" s="51"/>
      <c r="J1158" s="34"/>
      <c r="O1158" s="38"/>
    </row>
    <row r="1159" spans="4:15" s="39" customFormat="1" ht="12" customHeight="1">
      <c r="D1159" s="51"/>
      <c r="E1159" s="51"/>
      <c r="F1159" s="51"/>
      <c r="J1159" s="34"/>
      <c r="O1159" s="38"/>
    </row>
    <row r="1160" spans="4:15" s="39" customFormat="1" ht="12" customHeight="1">
      <c r="D1160" s="51"/>
      <c r="E1160" s="51"/>
      <c r="F1160" s="51"/>
      <c r="J1160" s="34"/>
      <c r="O1160" s="38"/>
    </row>
    <row r="1161" spans="4:15" s="39" customFormat="1" ht="12" customHeight="1">
      <c r="D1161" s="51"/>
      <c r="E1161" s="51"/>
      <c r="F1161" s="51"/>
      <c r="J1161" s="34"/>
      <c r="O1161" s="38"/>
    </row>
    <row r="1162" spans="4:15" s="39" customFormat="1" ht="12" customHeight="1">
      <c r="D1162" s="51"/>
      <c r="E1162" s="51"/>
      <c r="F1162" s="51"/>
      <c r="J1162" s="34"/>
      <c r="O1162" s="38"/>
    </row>
    <row r="1163" spans="4:15" s="39" customFormat="1" ht="12" customHeight="1">
      <c r="D1163" s="51"/>
      <c r="E1163" s="51"/>
      <c r="F1163" s="51"/>
      <c r="J1163" s="34"/>
      <c r="O1163" s="38"/>
    </row>
    <row r="1164" spans="4:15" s="39" customFormat="1" ht="12" customHeight="1">
      <c r="D1164" s="51"/>
      <c r="E1164" s="51"/>
      <c r="F1164" s="51"/>
      <c r="J1164" s="34"/>
      <c r="O1164" s="38"/>
    </row>
    <row r="1165" spans="4:15" s="39" customFormat="1" ht="12" customHeight="1">
      <c r="D1165" s="51"/>
      <c r="E1165" s="51"/>
      <c r="F1165" s="51"/>
      <c r="J1165" s="34"/>
      <c r="O1165" s="38"/>
    </row>
    <row r="1166" spans="4:15" s="39" customFormat="1" ht="12" customHeight="1">
      <c r="D1166" s="51"/>
      <c r="E1166" s="51"/>
      <c r="F1166" s="51"/>
      <c r="J1166" s="34"/>
      <c r="O1166" s="38"/>
    </row>
    <row r="1167" spans="4:15" s="39" customFormat="1" ht="12" customHeight="1">
      <c r="D1167" s="51"/>
      <c r="E1167" s="51"/>
      <c r="F1167" s="51"/>
      <c r="J1167" s="34"/>
      <c r="O1167" s="38"/>
    </row>
    <row r="1168" spans="4:15" s="39" customFormat="1" ht="12" customHeight="1">
      <c r="D1168" s="51"/>
      <c r="E1168" s="51"/>
      <c r="F1168" s="51"/>
      <c r="J1168" s="34"/>
      <c r="O1168" s="38"/>
    </row>
    <row r="1169" spans="4:15" s="39" customFormat="1" ht="12" customHeight="1">
      <c r="D1169" s="51"/>
      <c r="E1169" s="51"/>
      <c r="F1169" s="51"/>
      <c r="J1169" s="34"/>
      <c r="O1169" s="38"/>
    </row>
    <row r="1170" spans="4:15" s="39" customFormat="1" ht="12" customHeight="1">
      <c r="D1170" s="51"/>
      <c r="E1170" s="51"/>
      <c r="F1170" s="51"/>
      <c r="J1170" s="34"/>
      <c r="O1170" s="38"/>
    </row>
    <row r="1171" spans="4:15" s="39" customFormat="1" ht="12" customHeight="1">
      <c r="D1171" s="51"/>
      <c r="E1171" s="51"/>
      <c r="F1171" s="51"/>
      <c r="J1171" s="34"/>
      <c r="O1171" s="38"/>
    </row>
    <row r="1172" spans="4:15" s="39" customFormat="1" ht="12" customHeight="1">
      <c r="D1172" s="51"/>
      <c r="E1172" s="51"/>
      <c r="F1172" s="51"/>
      <c r="J1172" s="34"/>
      <c r="O1172" s="38"/>
    </row>
    <row r="1173" spans="4:15" s="39" customFormat="1" ht="12" customHeight="1">
      <c r="D1173" s="51"/>
      <c r="E1173" s="51"/>
      <c r="F1173" s="51"/>
      <c r="J1173" s="34"/>
      <c r="O1173" s="38"/>
    </row>
    <row r="1174" spans="4:15" s="39" customFormat="1" ht="12" customHeight="1">
      <c r="D1174" s="51"/>
      <c r="E1174" s="51"/>
      <c r="F1174" s="51"/>
      <c r="J1174" s="34"/>
      <c r="O1174" s="38"/>
    </row>
    <row r="1175" spans="4:15" s="39" customFormat="1" ht="12" customHeight="1">
      <c r="D1175" s="51"/>
      <c r="E1175" s="51"/>
      <c r="F1175" s="51"/>
      <c r="J1175" s="34"/>
      <c r="O1175" s="38"/>
    </row>
    <row r="1176" spans="4:15" s="39" customFormat="1" ht="12" customHeight="1">
      <c r="D1176" s="51"/>
      <c r="E1176" s="51"/>
      <c r="F1176" s="51"/>
      <c r="J1176" s="34"/>
      <c r="O1176" s="38"/>
    </row>
    <row r="1177" spans="4:15" s="39" customFormat="1" ht="12" customHeight="1">
      <c r="D1177" s="51"/>
      <c r="E1177" s="51"/>
      <c r="F1177" s="51"/>
      <c r="J1177" s="34"/>
      <c r="O1177" s="38"/>
    </row>
    <row r="1178" spans="4:15" s="39" customFormat="1" ht="12" customHeight="1">
      <c r="D1178" s="51"/>
      <c r="E1178" s="51"/>
      <c r="F1178" s="51"/>
      <c r="J1178" s="34"/>
      <c r="O1178" s="38"/>
    </row>
    <row r="1179" spans="4:15" s="39" customFormat="1" ht="12" customHeight="1">
      <c r="D1179" s="51"/>
      <c r="E1179" s="51"/>
      <c r="F1179" s="51"/>
      <c r="J1179" s="34"/>
      <c r="O1179" s="38"/>
    </row>
    <row r="1180" spans="4:15" s="39" customFormat="1" ht="12" customHeight="1">
      <c r="D1180" s="51"/>
      <c r="E1180" s="51"/>
      <c r="F1180" s="51"/>
      <c r="J1180" s="34"/>
      <c r="O1180" s="38"/>
    </row>
    <row r="1181" spans="4:15" s="39" customFormat="1" ht="12" customHeight="1">
      <c r="D1181" s="51"/>
      <c r="E1181" s="51"/>
      <c r="F1181" s="51"/>
      <c r="J1181" s="34"/>
      <c r="O1181" s="38"/>
    </row>
    <row r="1182" spans="4:15" s="39" customFormat="1" ht="12" customHeight="1">
      <c r="D1182" s="51"/>
      <c r="E1182" s="51"/>
      <c r="F1182" s="51"/>
      <c r="J1182" s="34"/>
      <c r="O1182" s="38"/>
    </row>
    <row r="1183" spans="4:15" s="39" customFormat="1" ht="12" customHeight="1">
      <c r="D1183" s="51"/>
      <c r="E1183" s="51"/>
      <c r="F1183" s="51"/>
      <c r="J1183" s="34"/>
      <c r="O1183" s="38"/>
    </row>
    <row r="1184" spans="4:15" s="39" customFormat="1" ht="12" customHeight="1">
      <c r="D1184" s="51"/>
      <c r="E1184" s="51"/>
      <c r="F1184" s="51"/>
      <c r="J1184" s="34"/>
      <c r="O1184" s="38"/>
    </row>
    <row r="1185" spans="1:15" ht="12" customHeight="1">
      <c r="A1185" s="39"/>
      <c r="K1185" s="39"/>
    </row>
    <row r="1186" spans="1:15" ht="12" customHeight="1">
      <c r="A1186" s="39"/>
      <c r="K1186" s="39"/>
    </row>
    <row r="1187" spans="1:15" ht="12" customHeight="1">
      <c r="A1187" s="39"/>
      <c r="K1187" s="39"/>
    </row>
    <row r="1188" spans="1:15" ht="12" customHeight="1">
      <c r="A1188" s="39"/>
      <c r="K1188" s="39"/>
    </row>
    <row r="1189" spans="1:15" ht="12" customHeight="1">
      <c r="A1189" s="39"/>
      <c r="K1189" s="39"/>
    </row>
    <row r="1190" spans="1:15" ht="12" customHeight="1">
      <c r="A1190" s="39"/>
      <c r="K1190" s="39"/>
    </row>
    <row r="1191" spans="1:15" ht="12" customHeight="1">
      <c r="A1191" s="39"/>
      <c r="K1191" s="39"/>
    </row>
    <row r="1192" spans="1:15" ht="12" customHeight="1">
      <c r="A1192" s="39"/>
      <c r="K1192" s="39"/>
    </row>
    <row r="1193" spans="1:15" ht="12" customHeight="1">
      <c r="A1193" s="39"/>
      <c r="K1193" s="39"/>
    </row>
    <row r="1194" spans="1:15" ht="12" customHeight="1">
      <c r="A1194" s="39"/>
      <c r="K1194" s="39"/>
    </row>
    <row r="1195" spans="1:15" ht="12" customHeight="1">
      <c r="A1195" s="39"/>
      <c r="K1195" s="39"/>
    </row>
    <row r="1196" spans="1:15" ht="12" customHeight="1">
      <c r="A1196" s="39"/>
      <c r="K1196" s="39"/>
    </row>
    <row r="1197" spans="1:15" ht="12" customHeight="1">
      <c r="A1197" s="39"/>
      <c r="K1197" s="39"/>
    </row>
    <row r="1198" spans="1:15" ht="12" customHeight="1">
      <c r="A1198" s="39"/>
      <c r="K1198" s="39"/>
    </row>
    <row r="1199" spans="1:15" ht="12" customHeight="1">
      <c r="A1199" s="39"/>
      <c r="K1199" s="39"/>
      <c r="O1199" s="39"/>
    </row>
    <row r="1200" spans="1:15" ht="12" customHeight="1">
      <c r="A1200" s="39"/>
      <c r="K1200" s="39"/>
      <c r="O1200" s="39"/>
    </row>
    <row r="1201" spans="1:15" ht="12" customHeight="1">
      <c r="A1201" s="39"/>
      <c r="K1201" s="39"/>
      <c r="O1201" s="39"/>
    </row>
    <row r="1202" spans="1:15" ht="12" customHeight="1">
      <c r="A1202" s="39"/>
      <c r="K1202" s="39"/>
      <c r="O1202" s="39"/>
    </row>
    <row r="1203" spans="1:15" ht="12" customHeight="1">
      <c r="A1203" s="39"/>
      <c r="K1203" s="39"/>
      <c r="O1203" s="39"/>
    </row>
    <row r="1204" spans="1:15" ht="12" customHeight="1">
      <c r="A1204" s="39"/>
      <c r="K1204" s="39"/>
      <c r="O1204" s="39"/>
    </row>
    <row r="1205" spans="1:15" ht="12" customHeight="1">
      <c r="A1205" s="39"/>
      <c r="K1205" s="39"/>
      <c r="O1205" s="39"/>
    </row>
    <row r="1206" spans="1:15" ht="12" customHeight="1">
      <c r="A1206" s="39"/>
      <c r="K1206" s="39"/>
      <c r="O1206" s="39"/>
    </row>
    <row r="1207" spans="1:15" ht="12" customHeight="1">
      <c r="A1207" s="39"/>
    </row>
  </sheetData>
  <mergeCells count="5">
    <mergeCell ref="P12:Q12"/>
    <mergeCell ref="O3:Q3"/>
    <mergeCell ref="O5:Q5"/>
    <mergeCell ref="A1:E4"/>
    <mergeCell ref="O6:Q9"/>
  </mergeCells>
  <phoneticPr fontId="2" type="noConversion"/>
  <printOptions horizontalCentered="1" verticalCentered="1"/>
  <pageMargins left="0.25" right="0.44" top="7.0000000000000007E-2" bottom="0.02" header="0.5" footer="0.5"/>
  <pageSetup scale="90" orientation="portrait" horizontalDpi="300" verticalDpi="300" r:id="rId1"/>
  <headerFooter alignWithMargins="0">
    <oddFooter>&amp;R13August2019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207"/>
  <sheetViews>
    <sheetView showGridLines="0" showZeros="0" topLeftCell="A27" zoomScale="130" zoomScaleNormal="130" workbookViewId="0">
      <selection activeCell="F74" sqref="F74"/>
    </sheetView>
  </sheetViews>
  <sheetFormatPr defaultColWidth="10.7109375" defaultRowHeight="12" customHeight="1"/>
  <cols>
    <col min="1" max="1" width="2.7109375" style="56" customWidth="1"/>
    <col min="2" max="3" width="1.7109375" style="39" customWidth="1"/>
    <col min="4" max="4" width="20.7109375" style="51" customWidth="1"/>
    <col min="5" max="5" width="2.7109375" style="51" customWidth="1"/>
    <col min="6" max="6" width="12.5703125" style="51" customWidth="1"/>
    <col min="7" max="7" width="12.5703125" style="39" customWidth="1"/>
    <col min="8" max="8" width="5.140625" style="39" customWidth="1"/>
    <col min="9" max="9" width="4.7109375" style="39" customWidth="1"/>
    <col min="10" max="10" width="4.7109375" style="34" customWidth="1"/>
    <col min="11" max="11" width="13.42578125" style="145" bestFit="1" customWidth="1"/>
    <col min="12" max="12" width="4.28515625" style="39" customWidth="1"/>
    <col min="13" max="13" width="3.7109375" style="39" customWidth="1"/>
    <col min="14" max="14" width="3.28515625" style="39" customWidth="1"/>
    <col min="15" max="15" width="15" style="38" customWidth="1"/>
    <col min="16" max="21" width="10.7109375" style="39" customWidth="1"/>
    <col min="22" max="16384" width="10.7109375" style="39"/>
  </cols>
  <sheetData>
    <row r="1" spans="1:18" s="58" customFormat="1" ht="12" customHeight="1">
      <c r="A1" s="287" t="s">
        <v>44</v>
      </c>
      <c r="B1" s="287"/>
      <c r="C1" s="287"/>
      <c r="D1" s="287"/>
      <c r="E1" s="287"/>
      <c r="F1" s="148"/>
      <c r="J1" s="149"/>
      <c r="K1" s="252"/>
      <c r="O1" s="48"/>
      <c r="P1" s="49"/>
      <c r="Q1" s="50"/>
    </row>
    <row r="2" spans="1:18" ht="12" customHeight="1">
      <c r="A2" s="288"/>
      <c r="B2" s="288"/>
      <c r="C2" s="288"/>
      <c r="D2" s="288"/>
      <c r="E2" s="288"/>
      <c r="G2" s="8"/>
      <c r="K2" s="39"/>
      <c r="O2" s="52" t="s">
        <v>14</v>
      </c>
      <c r="P2" s="53"/>
      <c r="Q2" s="54"/>
    </row>
    <row r="3" spans="1:18" ht="11.25">
      <c r="A3" s="288"/>
      <c r="B3" s="288"/>
      <c r="C3" s="288"/>
      <c r="D3" s="288"/>
      <c r="E3" s="288"/>
      <c r="G3" s="8" t="s">
        <v>167</v>
      </c>
      <c r="K3" s="39"/>
      <c r="O3" s="280" t="s">
        <v>153</v>
      </c>
      <c r="P3" s="281"/>
      <c r="Q3" s="282"/>
    </row>
    <row r="4" spans="1:18" ht="12" customHeight="1">
      <c r="A4" s="288"/>
      <c r="B4" s="288"/>
      <c r="C4" s="288"/>
      <c r="D4" s="288"/>
      <c r="E4" s="288"/>
      <c r="G4" s="9"/>
      <c r="K4" s="39"/>
      <c r="O4" s="55"/>
      <c r="P4" s="53"/>
      <c r="Q4" s="54"/>
    </row>
    <row r="5" spans="1:18" ht="12" customHeight="1">
      <c r="K5" s="39"/>
      <c r="O5" s="283" t="s">
        <v>154</v>
      </c>
      <c r="P5" s="284"/>
      <c r="Q5" s="285"/>
    </row>
    <row r="6" spans="1:18" ht="12" customHeight="1">
      <c r="G6" s="8" t="s">
        <v>49</v>
      </c>
      <c r="K6" s="39"/>
      <c r="O6" s="272" t="s">
        <v>155</v>
      </c>
      <c r="P6" s="273"/>
      <c r="Q6" s="274"/>
    </row>
    <row r="7" spans="1:18" ht="12" customHeight="1">
      <c r="A7" s="57" t="s">
        <v>53</v>
      </c>
      <c r="B7" s="58"/>
      <c r="C7" s="58"/>
      <c r="D7" s="59"/>
      <c r="E7" s="59"/>
      <c r="F7" s="59"/>
      <c r="G7" s="59"/>
      <c r="H7" s="60"/>
      <c r="I7" s="61"/>
      <c r="J7" s="61"/>
      <c r="K7" s="62" t="s">
        <v>43</v>
      </c>
      <c r="L7" s="8"/>
      <c r="M7" s="8"/>
      <c r="O7" s="272"/>
      <c r="P7" s="273"/>
      <c r="Q7" s="274"/>
    </row>
    <row r="8" spans="1:18" ht="12" customHeight="1">
      <c r="A8" s="11"/>
      <c r="B8" s="12"/>
      <c r="C8" s="12"/>
      <c r="D8" s="63"/>
      <c r="E8" s="12"/>
      <c r="F8" s="12"/>
      <c r="G8" s="12"/>
      <c r="H8" s="14"/>
      <c r="I8" s="15"/>
      <c r="J8" s="12"/>
      <c r="K8" s="64"/>
      <c r="L8" s="65"/>
      <c r="M8" s="65"/>
      <c r="O8" s="272"/>
      <c r="P8" s="273"/>
      <c r="Q8" s="274"/>
    </row>
    <row r="9" spans="1:18" ht="12" customHeight="1" thickBot="1">
      <c r="A9" s="39"/>
      <c r="D9" s="66"/>
      <c r="E9" s="66"/>
      <c r="F9" s="66"/>
      <c r="G9" s="66"/>
      <c r="H9" s="67"/>
      <c r="I9" s="68"/>
      <c r="J9" s="65"/>
      <c r="K9" s="69" t="s">
        <v>55</v>
      </c>
      <c r="L9" s="70"/>
      <c r="M9" s="70"/>
      <c r="O9" s="275"/>
      <c r="P9" s="276"/>
      <c r="Q9" s="277"/>
    </row>
    <row r="10" spans="1:18" ht="12" customHeight="1">
      <c r="A10" s="56" t="s">
        <v>54</v>
      </c>
      <c r="B10" s="16"/>
      <c r="C10" s="16"/>
      <c r="D10" s="17"/>
      <c r="E10" s="18"/>
      <c r="F10" s="18"/>
      <c r="G10" s="18"/>
      <c r="H10" s="19"/>
      <c r="I10" s="19"/>
      <c r="J10" s="16" t="s">
        <v>9</v>
      </c>
      <c r="K10" s="93"/>
    </row>
    <row r="11" spans="1:18" ht="12" customHeight="1">
      <c r="A11" s="11"/>
      <c r="B11" s="12"/>
      <c r="C11" s="12"/>
      <c r="D11" s="72">
        <f>'YR 1'!D11</f>
        <v>0</v>
      </c>
      <c r="E11" s="20"/>
      <c r="F11" s="20"/>
      <c r="G11" s="20"/>
      <c r="H11" s="15"/>
      <c r="I11" s="15"/>
      <c r="J11" s="73" t="s">
        <v>42</v>
      </c>
      <c r="K11" s="93"/>
    </row>
    <row r="12" spans="1:18" ht="12" customHeight="1">
      <c r="A12" s="56" t="s">
        <v>56</v>
      </c>
      <c r="D12" s="70"/>
      <c r="E12" s="70"/>
      <c r="F12" s="70"/>
      <c r="G12" s="70"/>
      <c r="H12" s="74"/>
      <c r="I12" s="9" t="s">
        <v>16</v>
      </c>
      <c r="J12" s="75"/>
      <c r="K12" s="76"/>
      <c r="L12" s="65"/>
      <c r="M12" s="65"/>
      <c r="P12" s="279"/>
      <c r="Q12" s="279"/>
    </row>
    <row r="13" spans="1:18" ht="12" customHeight="1">
      <c r="A13" s="56" t="s">
        <v>57</v>
      </c>
      <c r="D13" s="70"/>
      <c r="E13" s="70"/>
      <c r="F13" s="70"/>
      <c r="G13" s="70"/>
      <c r="H13" s="77"/>
      <c r="I13" s="78" t="s">
        <v>58</v>
      </c>
      <c r="J13" s="79"/>
      <c r="K13" s="80" t="s">
        <v>59</v>
      </c>
      <c r="L13" s="9"/>
      <c r="M13" s="9"/>
      <c r="P13" s="8" t="s">
        <v>37</v>
      </c>
      <c r="Q13" s="8" t="s">
        <v>10</v>
      </c>
    </row>
    <row r="14" spans="1:18" ht="12" customHeight="1">
      <c r="B14" s="81"/>
      <c r="C14" s="81"/>
      <c r="D14" s="82"/>
      <c r="E14" s="82"/>
      <c r="F14" s="82"/>
      <c r="G14" s="82"/>
      <c r="H14" s="83" t="s">
        <v>60</v>
      </c>
      <c r="I14" s="84" t="s">
        <v>61</v>
      </c>
      <c r="J14" s="84" t="s">
        <v>62</v>
      </c>
      <c r="K14" s="85"/>
      <c r="L14" s="9"/>
      <c r="M14" s="9"/>
      <c r="P14" s="8" t="s">
        <v>63</v>
      </c>
      <c r="Q14" s="8" t="s">
        <v>11</v>
      </c>
      <c r="R14" s="86" t="s">
        <v>126</v>
      </c>
    </row>
    <row r="15" spans="1:18" ht="12" customHeight="1">
      <c r="A15" s="87">
        <v>1</v>
      </c>
      <c r="B15" s="21"/>
      <c r="C15" s="22"/>
      <c r="D15" s="88">
        <f>D11</f>
        <v>0</v>
      </c>
      <c r="E15" s="89"/>
      <c r="F15" s="89"/>
      <c r="G15" s="89"/>
      <c r="H15" s="64"/>
      <c r="I15" s="64"/>
      <c r="J15" s="64"/>
      <c r="K15" s="90">
        <f>(IF(R15=12, (P15*H15),0)+IF(R15&lt;12, (P15*(I15+J15)),0))</f>
        <v>0</v>
      </c>
      <c r="L15" s="29"/>
      <c r="M15" s="29"/>
      <c r="N15" s="39" t="s">
        <v>20</v>
      </c>
      <c r="O15" s="151">
        <f>D15</f>
        <v>0</v>
      </c>
      <c r="P15" s="164">
        <f>Q15/R15</f>
        <v>0</v>
      </c>
      <c r="Q15" s="92">
        <f>'YR 4'!Q15*1.03</f>
        <v>0</v>
      </c>
      <c r="R15" s="64">
        <v>9</v>
      </c>
    </row>
    <row r="16" spans="1:18" ht="12" customHeight="1">
      <c r="A16" s="87">
        <v>2</v>
      </c>
      <c r="B16" s="21"/>
      <c r="C16" s="22"/>
      <c r="D16" s="94">
        <f>'YR 1'!D16</f>
        <v>0</v>
      </c>
      <c r="E16" s="89"/>
      <c r="F16" s="89"/>
      <c r="G16" s="89"/>
      <c r="H16" s="64"/>
      <c r="I16" s="64"/>
      <c r="J16" s="64"/>
      <c r="K16" s="90">
        <f>(IF(R16=12, (P16*H16),0)+IF(R16&lt;12, (P16*(I16+J16)),0))</f>
        <v>0</v>
      </c>
      <c r="L16" s="29"/>
      <c r="M16" s="29"/>
      <c r="N16" s="39" t="s">
        <v>21</v>
      </c>
      <c r="O16" s="151">
        <f>D16</f>
        <v>0</v>
      </c>
      <c r="P16" s="164">
        <f>Q16/R16</f>
        <v>0</v>
      </c>
      <c r="Q16" s="92">
        <f>'YR 4'!Q16*1.03</f>
        <v>0</v>
      </c>
      <c r="R16" s="64">
        <v>9</v>
      </c>
    </row>
    <row r="17" spans="1:18" ht="12" customHeight="1">
      <c r="A17" s="87">
        <v>3</v>
      </c>
      <c r="B17" s="21"/>
      <c r="C17" s="22"/>
      <c r="D17" s="94">
        <f>'YR 1'!D17</f>
        <v>0</v>
      </c>
      <c r="E17" s="89"/>
      <c r="F17" s="89"/>
      <c r="G17" s="89"/>
      <c r="H17" s="64"/>
      <c r="I17" s="64"/>
      <c r="J17" s="64"/>
      <c r="K17" s="90">
        <f t="shared" ref="K17:K24" si="0">(IF(R17=12, (P17*H17),0)+IF(R17&lt;12, (P17*(I17+J17)),0))</f>
        <v>0</v>
      </c>
      <c r="L17" s="29"/>
      <c r="M17" s="29"/>
      <c r="N17" s="39" t="s">
        <v>21</v>
      </c>
      <c r="O17" s="151">
        <f t="shared" ref="O17:O24" si="1">D17</f>
        <v>0</v>
      </c>
      <c r="P17" s="164">
        <f t="shared" ref="P17:P24" si="2">Q17/R17</f>
        <v>0</v>
      </c>
      <c r="Q17" s="92">
        <f>'YR 4'!Q17*1.03</f>
        <v>0</v>
      </c>
      <c r="R17" s="64">
        <v>9</v>
      </c>
    </row>
    <row r="18" spans="1:18" ht="12" customHeight="1">
      <c r="A18" s="87">
        <v>4</v>
      </c>
      <c r="B18" s="21"/>
      <c r="C18" s="22"/>
      <c r="D18" s="94">
        <f>'YR 1'!D18</f>
        <v>0</v>
      </c>
      <c r="E18" s="89"/>
      <c r="F18" s="89"/>
      <c r="G18" s="89"/>
      <c r="H18" s="64"/>
      <c r="I18" s="64"/>
      <c r="J18" s="64"/>
      <c r="K18" s="90">
        <f t="shared" si="0"/>
        <v>0</v>
      </c>
      <c r="L18" s="29"/>
      <c r="M18" s="29"/>
      <c r="N18" s="39" t="s">
        <v>21</v>
      </c>
      <c r="O18" s="151">
        <f t="shared" si="1"/>
        <v>0</v>
      </c>
      <c r="P18" s="164">
        <f t="shared" si="2"/>
        <v>0</v>
      </c>
      <c r="Q18" s="92">
        <f>'YR 4'!Q18*1.03</f>
        <v>0</v>
      </c>
      <c r="R18" s="64">
        <v>9</v>
      </c>
    </row>
    <row r="19" spans="1:18" ht="12" customHeight="1">
      <c r="A19" s="87">
        <v>5</v>
      </c>
      <c r="B19" s="21"/>
      <c r="C19" s="22"/>
      <c r="D19" s="94">
        <f>'YR 1'!D19</f>
        <v>0</v>
      </c>
      <c r="E19" s="89"/>
      <c r="F19" s="89"/>
      <c r="G19" s="89"/>
      <c r="H19" s="64"/>
      <c r="I19" s="64"/>
      <c r="J19" s="64"/>
      <c r="K19" s="90">
        <f t="shared" si="0"/>
        <v>0</v>
      </c>
      <c r="L19" s="29"/>
      <c r="M19" s="29"/>
      <c r="N19" s="39" t="s">
        <v>21</v>
      </c>
      <c r="O19" s="151">
        <f t="shared" si="1"/>
        <v>0</v>
      </c>
      <c r="P19" s="164">
        <f t="shared" si="2"/>
        <v>0</v>
      </c>
      <c r="Q19" s="92">
        <f>'YR 4'!Q19*1.03</f>
        <v>0</v>
      </c>
      <c r="R19" s="64">
        <v>9</v>
      </c>
    </row>
    <row r="20" spans="1:18" ht="12" customHeight="1">
      <c r="A20" s="87">
        <v>6</v>
      </c>
      <c r="B20" s="21"/>
      <c r="C20" s="22"/>
      <c r="D20" s="94">
        <f>'YR 1'!D20</f>
        <v>0</v>
      </c>
      <c r="E20" s="89"/>
      <c r="F20" s="89"/>
      <c r="G20" s="89"/>
      <c r="H20" s="64"/>
      <c r="I20" s="64"/>
      <c r="J20" s="64"/>
      <c r="K20" s="90">
        <f t="shared" si="0"/>
        <v>0</v>
      </c>
      <c r="L20" s="29"/>
      <c r="M20" s="29"/>
      <c r="N20" s="39" t="s">
        <v>21</v>
      </c>
      <c r="O20" s="151">
        <f t="shared" si="1"/>
        <v>0</v>
      </c>
      <c r="P20" s="164">
        <f t="shared" si="2"/>
        <v>0</v>
      </c>
      <c r="Q20" s="92">
        <f>'YR 4'!Q20*1.03</f>
        <v>0</v>
      </c>
      <c r="R20" s="64">
        <v>9</v>
      </c>
    </row>
    <row r="21" spans="1:18" ht="12" customHeight="1">
      <c r="A21" s="87">
        <v>7</v>
      </c>
      <c r="B21" s="21"/>
      <c r="C21" s="22"/>
      <c r="D21" s="94">
        <f>'YR 1'!D21</f>
        <v>0</v>
      </c>
      <c r="E21" s="89"/>
      <c r="F21" s="89"/>
      <c r="G21" s="89"/>
      <c r="H21" s="64"/>
      <c r="I21" s="64"/>
      <c r="J21" s="64"/>
      <c r="K21" s="90">
        <f t="shared" si="0"/>
        <v>0</v>
      </c>
      <c r="L21" s="29"/>
      <c r="M21" s="29"/>
      <c r="N21" s="39" t="s">
        <v>21</v>
      </c>
      <c r="O21" s="151">
        <f t="shared" si="1"/>
        <v>0</v>
      </c>
      <c r="P21" s="164">
        <f t="shared" si="2"/>
        <v>0</v>
      </c>
      <c r="Q21" s="92">
        <f>'YR 4'!Q21*1.03</f>
        <v>0</v>
      </c>
      <c r="R21" s="64">
        <v>9</v>
      </c>
    </row>
    <row r="22" spans="1:18" ht="12" customHeight="1">
      <c r="A22" s="87">
        <v>8</v>
      </c>
      <c r="B22" s="21"/>
      <c r="C22" s="22"/>
      <c r="D22" s="94">
        <f>'YR 1'!D22</f>
        <v>0</v>
      </c>
      <c r="E22" s="89"/>
      <c r="F22" s="89"/>
      <c r="G22" s="89"/>
      <c r="H22" s="64"/>
      <c r="I22" s="64"/>
      <c r="J22" s="64"/>
      <c r="K22" s="90">
        <f t="shared" si="0"/>
        <v>0</v>
      </c>
      <c r="L22" s="29"/>
      <c r="M22" s="29"/>
      <c r="N22" s="39" t="s">
        <v>21</v>
      </c>
      <c r="O22" s="151">
        <f t="shared" si="1"/>
        <v>0</v>
      </c>
      <c r="P22" s="164">
        <f t="shared" si="2"/>
        <v>0</v>
      </c>
      <c r="Q22" s="92">
        <f>'YR 4'!Q22*1.03</f>
        <v>0</v>
      </c>
      <c r="R22" s="64">
        <v>9</v>
      </c>
    </row>
    <row r="23" spans="1:18" ht="12" customHeight="1">
      <c r="A23" s="87">
        <v>9</v>
      </c>
      <c r="B23" s="21"/>
      <c r="C23" s="22"/>
      <c r="D23" s="94">
        <f>'YR 1'!D23</f>
        <v>0</v>
      </c>
      <c r="E23" s="89"/>
      <c r="F23" s="89"/>
      <c r="G23" s="89"/>
      <c r="H23" s="64"/>
      <c r="I23" s="64"/>
      <c r="J23" s="64"/>
      <c r="K23" s="90">
        <f t="shared" si="0"/>
        <v>0</v>
      </c>
      <c r="L23" s="29"/>
      <c r="M23" s="29"/>
      <c r="N23" s="39" t="s">
        <v>21</v>
      </c>
      <c r="O23" s="151">
        <f t="shared" si="1"/>
        <v>0</v>
      </c>
      <c r="P23" s="164">
        <f t="shared" si="2"/>
        <v>0</v>
      </c>
      <c r="Q23" s="92">
        <f>'YR 4'!Q23*1.03</f>
        <v>0</v>
      </c>
      <c r="R23" s="64">
        <v>9</v>
      </c>
    </row>
    <row r="24" spans="1:18" ht="12" customHeight="1">
      <c r="A24" s="87">
        <v>10</v>
      </c>
      <c r="B24" s="21"/>
      <c r="C24" s="22"/>
      <c r="D24" s="94">
        <f>'YR 1'!D24</f>
        <v>0</v>
      </c>
      <c r="E24" s="89"/>
      <c r="F24" s="89"/>
      <c r="G24" s="89"/>
      <c r="H24" s="64"/>
      <c r="I24" s="64"/>
      <c r="J24" s="64"/>
      <c r="K24" s="90">
        <f t="shared" si="0"/>
        <v>0</v>
      </c>
      <c r="L24" s="29"/>
      <c r="M24" s="29"/>
      <c r="N24" s="39" t="s">
        <v>21</v>
      </c>
      <c r="O24" s="151">
        <f t="shared" si="1"/>
        <v>0</v>
      </c>
      <c r="P24" s="164">
        <f t="shared" si="2"/>
        <v>0</v>
      </c>
      <c r="Q24" s="92">
        <f>'YR 4'!Q24*1.03</f>
        <v>0</v>
      </c>
      <c r="R24" s="64">
        <v>9</v>
      </c>
    </row>
    <row r="25" spans="1:18" ht="12" customHeight="1">
      <c r="A25" s="87"/>
      <c r="B25" s="22"/>
      <c r="C25" s="22"/>
      <c r="D25" s="174" t="s">
        <v>52</v>
      </c>
      <c r="E25" s="100"/>
      <c r="F25" s="100"/>
      <c r="G25" s="96"/>
      <c r="H25" s="64"/>
      <c r="I25" s="98"/>
      <c r="J25" s="98"/>
      <c r="K25" s="90">
        <f>((H25)*P25)</f>
        <v>0</v>
      </c>
      <c r="L25" s="29"/>
      <c r="M25" s="29"/>
      <c r="O25" s="146" t="s">
        <v>38</v>
      </c>
      <c r="P25" s="164">
        <f t="shared" ref="P25:P32" si="3">Q25/12</f>
        <v>0</v>
      </c>
      <c r="Q25" s="92">
        <f>'YR 4'!Q25*1.03</f>
        <v>0</v>
      </c>
      <c r="R25" s="99"/>
    </row>
    <row r="26" spans="1:18" ht="12" customHeight="1">
      <c r="A26" s="87"/>
      <c r="B26" s="22"/>
      <c r="C26" s="22"/>
      <c r="D26" s="174" t="s">
        <v>52</v>
      </c>
      <c r="E26" s="89"/>
      <c r="F26" s="89"/>
      <c r="G26" s="97"/>
      <c r="H26" s="64"/>
      <c r="I26" s="98"/>
      <c r="J26" s="98"/>
      <c r="K26" s="90">
        <f>((H26)*P26)</f>
        <v>0</v>
      </c>
      <c r="L26" s="29"/>
      <c r="M26" s="29"/>
      <c r="O26" s="146" t="s">
        <v>38</v>
      </c>
      <c r="P26" s="164">
        <f>Q26/12</f>
        <v>0</v>
      </c>
      <c r="Q26" s="92">
        <f>'YR 4'!Q26*1.03</f>
        <v>0</v>
      </c>
      <c r="R26" s="99"/>
    </row>
    <row r="27" spans="1:18" ht="12" customHeight="1">
      <c r="A27" s="87"/>
      <c r="B27" s="22"/>
      <c r="C27" s="22"/>
      <c r="D27" s="174" t="s">
        <v>52</v>
      </c>
      <c r="E27" s="89"/>
      <c r="F27" s="89"/>
      <c r="G27" s="97"/>
      <c r="H27" s="64"/>
      <c r="I27" s="98"/>
      <c r="J27" s="98"/>
      <c r="K27" s="90">
        <f>((H27)*P27)</f>
        <v>0</v>
      </c>
      <c r="L27" s="29"/>
      <c r="M27" s="29"/>
      <c r="O27" s="146" t="s">
        <v>38</v>
      </c>
      <c r="P27" s="164">
        <f>Q27/12</f>
        <v>0</v>
      </c>
      <c r="Q27" s="92">
        <f>'YR 4'!Q27*1.03</f>
        <v>0</v>
      </c>
      <c r="R27" s="99"/>
    </row>
    <row r="28" spans="1:18" ht="12" customHeight="1" thickBot="1">
      <c r="A28" s="87"/>
      <c r="B28" s="22"/>
      <c r="C28" s="22"/>
      <c r="D28" s="174" t="s">
        <v>52</v>
      </c>
      <c r="E28" s="89"/>
      <c r="F28" s="89"/>
      <c r="G28" s="97"/>
      <c r="H28" s="64"/>
      <c r="I28" s="98"/>
      <c r="J28" s="98"/>
      <c r="K28" s="90">
        <f>((H28)*P28)</f>
        <v>0</v>
      </c>
      <c r="L28" s="29"/>
      <c r="M28" s="29"/>
      <c r="O28" s="146" t="s">
        <v>38</v>
      </c>
      <c r="P28" s="164">
        <f>Q28/12</f>
        <v>0</v>
      </c>
      <c r="Q28" s="92">
        <f>'YR 4'!Q28*1.03</f>
        <v>0</v>
      </c>
      <c r="R28" s="99"/>
    </row>
    <row r="29" spans="1:18" ht="12" customHeight="1" thickBot="1">
      <c r="A29" s="101">
        <v>11</v>
      </c>
      <c r="B29" s="24"/>
      <c r="C29" s="58" t="s">
        <v>66</v>
      </c>
      <c r="D29" s="102"/>
      <c r="E29" s="102"/>
      <c r="F29" s="102"/>
      <c r="G29" s="102"/>
      <c r="H29" s="64"/>
      <c r="I29" s="98"/>
      <c r="J29" s="98"/>
      <c r="K29" s="90">
        <f>P30*H29</f>
        <v>0</v>
      </c>
      <c r="L29" s="29"/>
      <c r="M29" s="29"/>
      <c r="O29" s="38" t="s">
        <v>64</v>
      </c>
      <c r="P29" s="166">
        <f t="shared" si="3"/>
        <v>0</v>
      </c>
      <c r="Q29" s="121">
        <f>'YR 1'!Q29</f>
        <v>0</v>
      </c>
      <c r="R29" s="99"/>
    </row>
    <row r="30" spans="1:18" ht="12" customHeight="1">
      <c r="A30" s="87">
        <v>12</v>
      </c>
      <c r="B30" s="66" t="s">
        <v>67</v>
      </c>
      <c r="C30" s="25"/>
      <c r="D30" s="102" t="s">
        <v>68</v>
      </c>
      <c r="E30" s="102"/>
      <c r="F30" s="102"/>
      <c r="G30" s="102"/>
      <c r="H30" s="168">
        <f>SUM(H15:H29)</f>
        <v>0</v>
      </c>
      <c r="I30" s="168">
        <f>SUM(I15:I29)</f>
        <v>0</v>
      </c>
      <c r="J30" s="168">
        <f>SUM(J15:J29)</f>
        <v>0</v>
      </c>
      <c r="K30" s="106">
        <f>SUM(K15:K29)</f>
        <v>0</v>
      </c>
      <c r="L30" s="34"/>
      <c r="M30" s="34"/>
      <c r="O30" s="38" t="s">
        <v>5</v>
      </c>
      <c r="P30" s="166">
        <f t="shared" si="3"/>
        <v>0</v>
      </c>
      <c r="Q30" s="121">
        <f>'YR 1'!Q30</f>
        <v>0</v>
      </c>
      <c r="R30" s="99"/>
    </row>
    <row r="31" spans="1:18" ht="12" customHeight="1" thickBot="1">
      <c r="A31" s="101" t="s">
        <v>69</v>
      </c>
      <c r="B31" s="58" t="s">
        <v>70</v>
      </c>
      <c r="C31" s="58"/>
      <c r="D31" s="102"/>
      <c r="E31" s="102"/>
      <c r="F31" s="102"/>
      <c r="G31" s="102"/>
      <c r="H31" s="104"/>
      <c r="I31" s="104"/>
      <c r="J31" s="104"/>
      <c r="K31" s="104"/>
      <c r="L31" s="34"/>
      <c r="M31" s="34"/>
      <c r="O31" s="38" t="s">
        <v>6</v>
      </c>
      <c r="P31" s="166">
        <f t="shared" si="3"/>
        <v>0</v>
      </c>
      <c r="Q31" s="121">
        <f>'YR 1'!Q31</f>
        <v>0</v>
      </c>
      <c r="R31" s="99"/>
    </row>
    <row r="32" spans="1:18" ht="12" customHeight="1" thickBot="1">
      <c r="A32" s="101" t="s">
        <v>8</v>
      </c>
      <c r="B32" s="26"/>
      <c r="C32" s="58" t="s">
        <v>102</v>
      </c>
      <c r="D32" s="105"/>
      <c r="E32" s="102"/>
      <c r="F32" s="102"/>
      <c r="G32" s="102"/>
      <c r="H32" s="64"/>
      <c r="I32" s="98"/>
      <c r="J32" s="98"/>
      <c r="K32" s="169"/>
      <c r="L32" s="29"/>
      <c r="M32" s="29"/>
      <c r="O32" s="38" t="s">
        <v>18</v>
      </c>
      <c r="P32" s="166">
        <f t="shared" si="3"/>
        <v>0</v>
      </c>
      <c r="Q32" s="121">
        <f>'YR 1'!Q32</f>
        <v>0</v>
      </c>
      <c r="R32" s="99"/>
    </row>
    <row r="33" spans="1:18" ht="12" customHeight="1" thickBot="1">
      <c r="A33" s="101" t="s">
        <v>74</v>
      </c>
      <c r="B33" s="27"/>
      <c r="C33" s="58" t="s">
        <v>75</v>
      </c>
      <c r="D33" s="102"/>
      <c r="E33" s="102"/>
      <c r="F33" s="61"/>
      <c r="G33" s="61"/>
      <c r="H33" s="64"/>
      <c r="I33" s="98"/>
      <c r="J33" s="98"/>
      <c r="K33" s="169">
        <f>(P31*H33)*B33</f>
        <v>0</v>
      </c>
      <c r="L33" s="29"/>
      <c r="M33" s="29"/>
    </row>
    <row r="34" spans="1:18" ht="12" customHeight="1" thickBot="1">
      <c r="A34" s="101" t="s">
        <v>76</v>
      </c>
      <c r="B34" s="27"/>
      <c r="C34" s="58" t="s">
        <v>77</v>
      </c>
      <c r="D34" s="102"/>
      <c r="E34" s="102"/>
      <c r="F34" s="147">
        <f>Q29/12</f>
        <v>0</v>
      </c>
      <c r="G34" s="28" t="s">
        <v>12</v>
      </c>
      <c r="H34" s="64"/>
      <c r="I34" s="64"/>
      <c r="J34" s="64"/>
      <c r="K34" s="169">
        <f>B34*F34*H34</f>
        <v>0</v>
      </c>
      <c r="L34" s="29"/>
      <c r="M34" s="29"/>
    </row>
    <row r="35" spans="1:18" ht="12" customHeight="1" thickBot="1">
      <c r="A35" s="101" t="s">
        <v>78</v>
      </c>
      <c r="B35" s="26"/>
      <c r="C35" s="58" t="s">
        <v>79</v>
      </c>
      <c r="D35" s="102"/>
      <c r="E35" s="102"/>
      <c r="F35" s="70"/>
      <c r="G35" s="102"/>
      <c r="H35" s="64"/>
      <c r="I35" s="107" t="s">
        <v>39</v>
      </c>
      <c r="J35" s="107">
        <v>0</v>
      </c>
      <c r="K35" s="169">
        <f>B35*(Rates!B22*Rates!B23)*'YR 1'!H35</f>
        <v>0</v>
      </c>
      <c r="L35" s="29"/>
      <c r="M35" s="29"/>
      <c r="O35" s="29"/>
      <c r="P35" s="30" t="s">
        <v>73</v>
      </c>
      <c r="Q35" s="9"/>
    </row>
    <row r="36" spans="1:18" ht="12" customHeight="1" thickBot="1">
      <c r="A36" s="101" t="s">
        <v>80</v>
      </c>
      <c r="B36" s="26"/>
      <c r="C36" s="58" t="s">
        <v>81</v>
      </c>
      <c r="D36" s="102"/>
      <c r="E36" s="102"/>
      <c r="F36" s="102"/>
      <c r="G36" s="102"/>
      <c r="H36" s="64"/>
      <c r="I36" s="107" t="s">
        <v>19</v>
      </c>
      <c r="J36" s="107"/>
      <c r="K36" s="169">
        <f>Q32/12*B36*H36</f>
        <v>0</v>
      </c>
      <c r="L36" s="29"/>
      <c r="M36" s="29"/>
      <c r="N36" s="39" t="s">
        <v>20</v>
      </c>
      <c r="O36" s="239">
        <f>D11</f>
        <v>0</v>
      </c>
      <c r="P36" s="159">
        <f>IF(R15&gt;9, (H15*Rates!B13+P15*H15*Rates!B4), ((I15*P15)*Rates!B4)+(I15*Rates!B12)+((J15*P15)*Rates!B4))</f>
        <v>0</v>
      </c>
      <c r="Q36" s="29"/>
      <c r="R36" s="108"/>
    </row>
    <row r="37" spans="1:18" ht="12" customHeight="1" thickBot="1">
      <c r="A37" s="101" t="s">
        <v>65</v>
      </c>
      <c r="B37" s="31"/>
      <c r="C37" s="58" t="s">
        <v>82</v>
      </c>
      <c r="D37" s="102"/>
      <c r="E37" s="102"/>
      <c r="F37" s="102"/>
      <c r="G37" s="102"/>
      <c r="H37" s="109"/>
      <c r="I37" s="110"/>
      <c r="J37" s="58"/>
      <c r="K37" s="90">
        <f>(P30*H37)*B37</f>
        <v>0</v>
      </c>
      <c r="L37" s="29"/>
      <c r="M37" s="29"/>
      <c r="N37" s="39" t="s">
        <v>21</v>
      </c>
      <c r="O37" s="239">
        <f>D16</f>
        <v>0</v>
      </c>
      <c r="P37" s="159">
        <f>IF(R16&gt;9, (H16*Rates!B13+P16*H16*Rates!B4), ((I16*P16)*Rates!B4)+(I16*Rates!B12)+((J16*P16)*Rates!B4))</f>
        <v>0</v>
      </c>
      <c r="Q37" s="29"/>
      <c r="R37" s="108"/>
    </row>
    <row r="38" spans="1:18" ht="12" customHeight="1" thickBot="1">
      <c r="A38" s="101"/>
      <c r="B38" s="58" t="s">
        <v>83</v>
      </c>
      <c r="C38" s="58"/>
      <c r="D38" s="102"/>
      <c r="E38" s="102"/>
      <c r="F38" s="102"/>
      <c r="G38" s="102"/>
      <c r="H38" s="111"/>
      <c r="I38" s="110"/>
      <c r="J38" s="58"/>
      <c r="K38" s="158">
        <f>SUM(K30:K37)</f>
        <v>0</v>
      </c>
      <c r="L38" s="34"/>
      <c r="M38" s="34"/>
      <c r="N38" s="39" t="s">
        <v>21</v>
      </c>
      <c r="O38" s="239">
        <f t="shared" ref="O38:O45" si="4">D17</f>
        <v>0</v>
      </c>
      <c r="P38" s="159">
        <f>IF(R17&gt;9, (H17*Rates!B13+P17*H17*Rates!B4), ((I17*P17)*Rates!B4)+(I17*Rates!B12)+((J17*P17)*Rates!B4))</f>
        <v>0</v>
      </c>
      <c r="Q38" s="29"/>
      <c r="R38" s="108"/>
    </row>
    <row r="39" spans="1:18" ht="12" customHeight="1" thickBot="1">
      <c r="A39" s="101" t="s">
        <v>84</v>
      </c>
      <c r="B39" s="58" t="s">
        <v>85</v>
      </c>
      <c r="C39" s="58"/>
      <c r="D39" s="59"/>
      <c r="E39" s="59"/>
      <c r="F39" s="32"/>
      <c r="G39" s="32"/>
      <c r="H39" s="58"/>
      <c r="I39" s="110"/>
      <c r="J39" s="58"/>
      <c r="K39" s="159">
        <f>P55</f>
        <v>0</v>
      </c>
      <c r="L39" s="29"/>
      <c r="M39" s="29"/>
      <c r="N39" s="39" t="s">
        <v>21</v>
      </c>
      <c r="O39" s="239">
        <f t="shared" si="4"/>
        <v>0</v>
      </c>
      <c r="P39" s="159">
        <f>IF(R18&gt;9, (H18*Rates!B13+P18*H18*Rates!B4), ((I18*P18)*Rates!B4)+(I18*Rates!B12)+((J18*P18)*Rates!B4))</f>
        <v>0</v>
      </c>
      <c r="Q39" s="29"/>
      <c r="R39" s="108"/>
    </row>
    <row r="40" spans="1:18" ht="12" customHeight="1" thickBot="1">
      <c r="A40" s="112"/>
      <c r="B40" s="113" t="s">
        <v>86</v>
      </c>
      <c r="C40" s="114"/>
      <c r="D40" s="115"/>
      <c r="E40" s="115"/>
      <c r="F40" s="115"/>
      <c r="G40" s="115"/>
      <c r="H40" s="114"/>
      <c r="I40" s="114"/>
      <c r="J40" s="114"/>
      <c r="K40" s="158">
        <f>SUM(K38:K39)</f>
        <v>0</v>
      </c>
      <c r="L40" s="34"/>
      <c r="M40" s="34"/>
      <c r="N40" s="39" t="s">
        <v>21</v>
      </c>
      <c r="O40" s="239">
        <f t="shared" si="4"/>
        <v>0</v>
      </c>
      <c r="P40" s="159">
        <f>IF(R19&gt;9, (H19*Rates!B13+P19*H19*Rates!B4), ((I19*P19)*Rates!B4)+(I19*Rates!B12)+((J19*P19)*Rates!B4))</f>
        <v>0</v>
      </c>
      <c r="Q40" s="29"/>
      <c r="R40" s="108"/>
    </row>
    <row r="41" spans="1:18" ht="12" customHeight="1" thickBot="1">
      <c r="A41" s="56" t="s">
        <v>87</v>
      </c>
      <c r="B41" s="39" t="s">
        <v>88</v>
      </c>
      <c r="D41" s="66"/>
      <c r="E41" s="66"/>
      <c r="F41" s="66"/>
      <c r="G41" s="66"/>
      <c r="I41" s="116"/>
      <c r="J41" s="39"/>
      <c r="K41" s="104"/>
      <c r="L41" s="34"/>
      <c r="M41" s="34"/>
      <c r="N41" s="39" t="s">
        <v>21</v>
      </c>
      <c r="O41" s="239">
        <f t="shared" si="4"/>
        <v>0</v>
      </c>
      <c r="P41" s="159">
        <f>IF(R20&gt;9, (H20*Rates!B13+P20*H20*Rates!B4), ((I20*P20)*Rates!B4)+(I20*Rates!B12)+((J20*P20)*Rates!B4))</f>
        <v>0</v>
      </c>
      <c r="Q41" s="29"/>
      <c r="R41" s="108"/>
    </row>
    <row r="42" spans="1:18" ht="12" customHeight="1" thickBot="1">
      <c r="A42" s="33"/>
      <c r="B42" s="16"/>
      <c r="C42" s="16"/>
      <c r="D42" s="18" t="s">
        <v>3</v>
      </c>
      <c r="E42" s="18"/>
      <c r="F42" s="18"/>
      <c r="G42" s="18" t="s">
        <v>4</v>
      </c>
      <c r="H42" s="16"/>
      <c r="I42" s="19"/>
      <c r="J42" s="16"/>
      <c r="K42" s="104"/>
      <c r="L42" s="34"/>
      <c r="M42" s="34"/>
      <c r="N42" s="39" t="s">
        <v>21</v>
      </c>
      <c r="O42" s="239">
        <f t="shared" si="4"/>
        <v>0</v>
      </c>
      <c r="P42" s="159">
        <f>IF(R21&gt;9, (H21*Rates!B13+P21*H21*Rates!B4), ((I21*P21)*Rates!B4)+(I21*Rates!B12)+((J21*P21)*Rates!B4))</f>
        <v>0</v>
      </c>
      <c r="Q42" s="29"/>
      <c r="R42" s="108"/>
    </row>
    <row r="43" spans="1:18" ht="12" customHeight="1" thickBot="1">
      <c r="A43" s="33"/>
      <c r="B43" s="16"/>
      <c r="C43" s="16"/>
      <c r="D43" s="72"/>
      <c r="E43" s="18"/>
      <c r="F43" s="39"/>
      <c r="G43" s="93"/>
      <c r="H43" s="117" t="s">
        <v>2</v>
      </c>
      <c r="I43" s="19"/>
      <c r="J43" s="16"/>
      <c r="K43" s="104"/>
      <c r="L43" s="34"/>
      <c r="M43" s="34"/>
      <c r="N43" s="39" t="s">
        <v>21</v>
      </c>
      <c r="O43" s="239">
        <f t="shared" si="4"/>
        <v>0</v>
      </c>
      <c r="P43" s="159">
        <f>IF(R22&gt;9, (H22*Rates!B13+P22*H22*Rates!B4), ((I22*P22)*Rates!B4)+(I22*Rates!B12)+((J22*P22)*Rates!B4))</f>
        <v>0</v>
      </c>
      <c r="Q43" s="29"/>
      <c r="R43" s="108"/>
    </row>
    <row r="44" spans="1:18" ht="12" customHeight="1" thickBot="1">
      <c r="A44" s="33"/>
      <c r="B44" s="16"/>
      <c r="C44" s="16"/>
      <c r="D44" s="94"/>
      <c r="E44" s="31"/>
      <c r="F44" s="31"/>
      <c r="G44" s="64"/>
      <c r="H44" s="18"/>
      <c r="I44" s="18"/>
      <c r="J44" s="18"/>
      <c r="K44" s="104"/>
      <c r="L44" s="34"/>
      <c r="M44" s="34"/>
      <c r="N44" s="39" t="s">
        <v>21</v>
      </c>
      <c r="O44" s="239">
        <f t="shared" si="4"/>
        <v>0</v>
      </c>
      <c r="P44" s="159">
        <f>IF(R23&gt;9, (H23*Rates!B13+P23*H23*Rates!B4), ((I23*P23)*Rates!B4)+(I23*Rates!B12)+((J23*P23)*Rates!B4))</f>
        <v>0</v>
      </c>
      <c r="Q44" s="29"/>
      <c r="R44" s="108"/>
    </row>
    <row r="45" spans="1:18" ht="12" customHeight="1" thickBot="1">
      <c r="A45" s="33"/>
      <c r="B45" s="16"/>
      <c r="C45" s="16"/>
      <c r="D45" s="94"/>
      <c r="E45" s="31"/>
      <c r="F45" s="31"/>
      <c r="G45" s="64"/>
      <c r="H45" s="18"/>
      <c r="I45" s="18"/>
      <c r="J45" s="18"/>
      <c r="K45" s="104"/>
      <c r="L45" s="34"/>
      <c r="M45" s="34"/>
      <c r="N45" s="39" t="s">
        <v>21</v>
      </c>
      <c r="O45" s="239">
        <f t="shared" si="4"/>
        <v>0</v>
      </c>
      <c r="P45" s="159">
        <f>IF(R24&gt;9, (H24*Rates!B13+P24*H24*Rates!B4), ((I24*P24)*Rates!B4)+(I24*Rates!B12)+((J24*P24)*Rates!B4))</f>
        <v>0</v>
      </c>
      <c r="Q45" s="29"/>
    </row>
    <row r="46" spans="1:18" ht="12" customHeight="1" thickBot="1">
      <c r="A46" s="33"/>
      <c r="B46" s="16"/>
      <c r="C46" s="16"/>
      <c r="D46" s="94"/>
      <c r="E46" s="18"/>
      <c r="F46" s="18"/>
      <c r="G46" s="64"/>
      <c r="H46" s="18"/>
      <c r="I46" s="18"/>
      <c r="J46" s="18"/>
      <c r="K46" s="104"/>
      <c r="L46" s="34"/>
      <c r="M46" s="34"/>
      <c r="O46" s="38" t="str">
        <f>O25</f>
        <v>PostDocs W/Benefit</v>
      </c>
      <c r="P46" s="159">
        <f>(P25*H25)*Rates!B4+(H25*Rates!B13)</f>
        <v>0</v>
      </c>
      <c r="Q46" s="29"/>
    </row>
    <row r="47" spans="1:18" ht="12" customHeight="1" thickBot="1">
      <c r="A47" s="118"/>
      <c r="B47" s="119" t="s">
        <v>89</v>
      </c>
      <c r="C47" s="81"/>
      <c r="D47" s="120"/>
      <c r="E47" s="120"/>
      <c r="F47" s="120"/>
      <c r="G47" s="35"/>
      <c r="H47" s="120"/>
      <c r="I47" s="120"/>
      <c r="J47" s="120"/>
      <c r="K47" s="159">
        <f>G43+G44+G45+G46</f>
        <v>0</v>
      </c>
      <c r="L47" s="29"/>
      <c r="M47" s="29"/>
      <c r="O47" s="38" t="str">
        <f>O26</f>
        <v>PostDocs W/Benefit</v>
      </c>
      <c r="P47" s="159">
        <f>(P26*H26)*Rates!B4+(H26*Rates!B13)</f>
        <v>0</v>
      </c>
      <c r="Q47" s="34">
        <f>SUM(Q36:Q46)</f>
        <v>0</v>
      </c>
    </row>
    <row r="48" spans="1:18" ht="12" customHeight="1" thickBot="1">
      <c r="A48" s="112" t="s">
        <v>90</v>
      </c>
      <c r="B48" s="114" t="s">
        <v>91</v>
      </c>
      <c r="C48" s="114"/>
      <c r="D48" s="105"/>
      <c r="E48" s="105"/>
      <c r="F48" s="105" t="s">
        <v>92</v>
      </c>
      <c r="G48" s="115"/>
      <c r="H48" s="115"/>
      <c r="I48" s="81"/>
      <c r="J48" s="114"/>
      <c r="K48" s="64"/>
      <c r="L48" s="29"/>
      <c r="M48" s="29"/>
      <c r="O48" s="38" t="str">
        <f>O27</f>
        <v>PostDocs W/Benefit</v>
      </c>
      <c r="P48" s="159">
        <f>(P27*H27)*Rates!B4+(H27*Rates!B13)</f>
        <v>0</v>
      </c>
    </row>
    <row r="49" spans="1:16" ht="12" customHeight="1" thickBot="1">
      <c r="D49" s="70"/>
      <c r="E49" s="70"/>
      <c r="F49" s="82" t="s">
        <v>93</v>
      </c>
      <c r="G49" s="82"/>
      <c r="H49" s="120"/>
      <c r="I49" s="120"/>
      <c r="J49" s="120"/>
      <c r="K49" s="64"/>
      <c r="L49" s="29"/>
      <c r="M49" s="29"/>
      <c r="O49" s="38" t="str">
        <f>O28</f>
        <v>PostDocs W/Benefit</v>
      </c>
      <c r="P49" s="159">
        <f>(P28*H28)*Rates!B4+(H28*Rates!B13)</f>
        <v>0</v>
      </c>
    </row>
    <row r="50" spans="1:16" ht="12" customHeight="1" thickBot="1">
      <c r="A50" s="33"/>
      <c r="B50" s="16"/>
      <c r="C50" s="16"/>
      <c r="D50" s="31"/>
      <c r="E50" s="31"/>
      <c r="F50" s="31"/>
      <c r="G50" s="31"/>
      <c r="H50" s="18"/>
      <c r="I50" s="18"/>
      <c r="J50" s="18"/>
      <c r="K50" s="104"/>
      <c r="L50" s="34"/>
      <c r="M50" s="34"/>
      <c r="O50" s="38" t="s">
        <v>7</v>
      </c>
      <c r="P50" s="159">
        <f>(K34*Rates!B5)</f>
        <v>0</v>
      </c>
    </row>
    <row r="51" spans="1:16" ht="12" customHeight="1" thickBot="1">
      <c r="A51" s="118"/>
      <c r="B51" s="119" t="s">
        <v>94</v>
      </c>
      <c r="C51" s="81"/>
      <c r="D51" s="82"/>
      <c r="E51" s="82"/>
      <c r="F51" s="81"/>
      <c r="G51" s="82"/>
      <c r="H51" s="81"/>
      <c r="I51" s="120"/>
      <c r="J51" s="120"/>
      <c r="K51" s="158">
        <f>SUM(K48:K49)</f>
        <v>0</v>
      </c>
      <c r="L51" s="34"/>
      <c r="M51" s="34"/>
      <c r="O51" s="38" t="s">
        <v>151</v>
      </c>
      <c r="P51" s="159">
        <f>(K35*Rates!B7)</f>
        <v>0</v>
      </c>
    </row>
    <row r="52" spans="1:16" ht="12" customHeight="1" thickBot="1">
      <c r="A52" s="56" t="s">
        <v>95</v>
      </c>
      <c r="B52" s="39" t="s">
        <v>96</v>
      </c>
      <c r="D52" s="66"/>
      <c r="E52" s="66"/>
      <c r="F52" s="66"/>
      <c r="G52" s="66"/>
      <c r="H52" s="66"/>
      <c r="I52" s="66"/>
      <c r="J52" s="66"/>
      <c r="K52" s="104"/>
      <c r="L52" s="34"/>
      <c r="M52" s="34"/>
      <c r="O52" s="38" t="s">
        <v>5</v>
      </c>
      <c r="P52" s="159">
        <f>K37*Rates!B4</f>
        <v>0</v>
      </c>
    </row>
    <row r="53" spans="1:16" ht="12" customHeight="1" thickBot="1">
      <c r="B53" s="123">
        <v>1</v>
      </c>
      <c r="C53" s="39" t="s">
        <v>97</v>
      </c>
      <c r="D53" s="66"/>
      <c r="E53" s="66"/>
      <c r="F53" s="124"/>
      <c r="G53" s="66"/>
      <c r="I53" s="116"/>
      <c r="J53" s="39"/>
      <c r="K53" s="121"/>
      <c r="L53" s="29"/>
      <c r="M53" s="29"/>
      <c r="O53" s="39" t="s">
        <v>6</v>
      </c>
      <c r="P53" s="159">
        <f>(K33*Rates!B4)+(H33*Rates!B13)*B33</f>
        <v>0</v>
      </c>
    </row>
    <row r="54" spans="1:16" ht="12" customHeight="1" thickBot="1">
      <c r="B54" s="123">
        <v>2</v>
      </c>
      <c r="C54" s="39" t="s">
        <v>98</v>
      </c>
      <c r="D54" s="66"/>
      <c r="E54" s="66"/>
      <c r="F54" s="124"/>
      <c r="G54" s="66"/>
      <c r="I54" s="116"/>
      <c r="J54" s="39"/>
      <c r="K54" s="121"/>
      <c r="L54" s="29"/>
      <c r="M54" s="29"/>
      <c r="O54" s="38" t="s">
        <v>18</v>
      </c>
      <c r="P54" s="159">
        <f>(K36*Rates!B4)+(H36*Rates!B13)</f>
        <v>0</v>
      </c>
    </row>
    <row r="55" spans="1:16" ht="12" customHeight="1">
      <c r="B55" s="123">
        <v>3</v>
      </c>
      <c r="C55" s="39" t="s">
        <v>99</v>
      </c>
      <c r="D55" s="70"/>
      <c r="E55" s="70"/>
      <c r="F55" s="124"/>
      <c r="G55" s="70"/>
      <c r="I55" s="116"/>
      <c r="J55" s="39"/>
      <c r="K55" s="121"/>
      <c r="L55" s="29"/>
      <c r="M55" s="29"/>
      <c r="O55" s="36" t="s">
        <v>13</v>
      </c>
      <c r="P55" s="34">
        <f>SUM(P36:P54)</f>
        <v>0</v>
      </c>
    </row>
    <row r="56" spans="1:16" ht="12" customHeight="1" thickBot="1">
      <c r="B56" s="123">
        <v>4</v>
      </c>
      <c r="C56" s="39" t="s">
        <v>100</v>
      </c>
      <c r="D56" s="70"/>
      <c r="E56" s="70"/>
      <c r="F56" s="124"/>
      <c r="G56" s="70"/>
      <c r="I56" s="116"/>
      <c r="J56" s="39"/>
      <c r="K56" s="121"/>
      <c r="L56" s="29"/>
      <c r="M56" s="29"/>
    </row>
    <row r="57" spans="1:16" ht="12" customHeight="1" thickBot="1">
      <c r="A57" s="112"/>
      <c r="B57" s="113" t="s">
        <v>101</v>
      </c>
      <c r="C57" s="114"/>
      <c r="D57" s="105"/>
      <c r="E57" s="245">
        <v>0</v>
      </c>
      <c r="F57" s="105"/>
      <c r="G57" s="105" t="s">
        <v>103</v>
      </c>
      <c r="H57" s="114"/>
      <c r="I57" s="125"/>
      <c r="J57" s="114"/>
      <c r="K57" s="158">
        <f>SUM(K53:K56)</f>
        <v>0</v>
      </c>
      <c r="L57" s="34"/>
      <c r="M57" s="34"/>
    </row>
    <row r="58" spans="1:16" ht="12" customHeight="1">
      <c r="A58" s="112" t="s">
        <v>104</v>
      </c>
      <c r="B58" s="114" t="s">
        <v>105</v>
      </c>
      <c r="C58" s="114"/>
      <c r="D58" s="105"/>
      <c r="E58" s="82"/>
      <c r="F58" s="105"/>
      <c r="G58" s="105"/>
      <c r="H58" s="114"/>
      <c r="I58" s="125"/>
      <c r="J58" s="114"/>
      <c r="K58" s="104"/>
      <c r="L58" s="34"/>
      <c r="M58" s="34"/>
    </row>
    <row r="59" spans="1:16" ht="12" customHeight="1">
      <c r="A59" s="112"/>
      <c r="B59" s="126">
        <v>1</v>
      </c>
      <c r="C59" s="114" t="s">
        <v>17</v>
      </c>
      <c r="D59" s="105"/>
      <c r="E59" s="105"/>
      <c r="F59" s="105"/>
      <c r="G59" s="105"/>
      <c r="H59" s="114"/>
      <c r="I59" s="125"/>
      <c r="J59" s="114"/>
      <c r="K59" s="121"/>
      <c r="L59" s="29"/>
      <c r="M59" s="29"/>
    </row>
    <row r="60" spans="1:16" ht="12" customHeight="1">
      <c r="A60" s="112"/>
      <c r="B60" s="126">
        <v>2</v>
      </c>
      <c r="C60" s="114" t="s">
        <v>106</v>
      </c>
      <c r="D60" s="105"/>
      <c r="E60" s="105"/>
      <c r="F60" s="105"/>
      <c r="G60" s="105"/>
      <c r="H60" s="114"/>
      <c r="I60" s="125"/>
      <c r="J60" s="114"/>
      <c r="K60" s="121"/>
      <c r="L60" s="29"/>
      <c r="M60" s="29"/>
      <c r="O60" s="39"/>
    </row>
    <row r="61" spans="1:16" ht="12" customHeight="1">
      <c r="A61" s="112"/>
      <c r="B61" s="126">
        <v>3</v>
      </c>
      <c r="C61" s="114" t="s">
        <v>107</v>
      </c>
      <c r="D61" s="105"/>
      <c r="E61" s="105"/>
      <c r="F61" s="105"/>
      <c r="G61" s="105"/>
      <c r="H61" s="114"/>
      <c r="I61" s="125"/>
      <c r="J61" s="114"/>
      <c r="K61" s="121"/>
      <c r="L61" s="29"/>
      <c r="M61" s="29"/>
      <c r="O61" s="127" t="s">
        <v>159</v>
      </c>
      <c r="P61" s="128"/>
    </row>
    <row r="62" spans="1:16" ht="12" customHeight="1">
      <c r="A62" s="112"/>
      <c r="B62" s="126">
        <v>4</v>
      </c>
      <c r="C62" s="114" t="s">
        <v>171</v>
      </c>
      <c r="D62" s="105"/>
      <c r="E62" s="105"/>
      <c r="F62" s="105"/>
      <c r="G62" s="105"/>
      <c r="H62" s="114"/>
      <c r="I62" s="125"/>
      <c r="J62" s="114"/>
      <c r="K62" s="121"/>
      <c r="L62" s="29"/>
      <c r="M62" s="29"/>
      <c r="O62" s="129" t="s">
        <v>164</v>
      </c>
      <c r="P62" s="130"/>
    </row>
    <row r="63" spans="1:16" ht="12" customHeight="1">
      <c r="A63" s="112"/>
      <c r="B63" s="126">
        <v>5</v>
      </c>
      <c r="C63" s="114" t="s">
        <v>133</v>
      </c>
      <c r="D63" s="105"/>
      <c r="E63" s="105"/>
      <c r="F63" s="105"/>
      <c r="G63" s="105"/>
      <c r="H63" s="114"/>
      <c r="I63" s="125"/>
      <c r="J63" s="114"/>
      <c r="K63" s="121"/>
      <c r="L63" s="29"/>
      <c r="M63" s="29"/>
      <c r="O63" s="129" t="s">
        <v>157</v>
      </c>
      <c r="P63" s="130"/>
    </row>
    <row r="64" spans="1:16" ht="12" customHeight="1" thickBot="1">
      <c r="A64" s="112"/>
      <c r="B64" s="126"/>
      <c r="C64" s="114" t="s">
        <v>134</v>
      </c>
      <c r="D64" s="105"/>
      <c r="E64" s="105"/>
      <c r="F64" s="105"/>
      <c r="G64" s="105"/>
      <c r="H64" s="114"/>
      <c r="I64" s="125"/>
      <c r="J64" s="114"/>
      <c r="K64" s="121"/>
      <c r="L64" s="29"/>
      <c r="M64" s="29"/>
      <c r="O64" s="129" t="s">
        <v>160</v>
      </c>
      <c r="P64" s="130">
        <f>SUM(P62:P63)</f>
        <v>0</v>
      </c>
    </row>
    <row r="65" spans="1:16" ht="12" customHeight="1" thickBot="1">
      <c r="A65" s="112"/>
      <c r="B65" s="126"/>
      <c r="C65" s="114" t="s">
        <v>136</v>
      </c>
      <c r="D65" s="105"/>
      <c r="E65" s="105"/>
      <c r="F65" s="105"/>
      <c r="G65" s="105"/>
      <c r="H65" s="114"/>
      <c r="I65" s="125"/>
      <c r="J65" s="114"/>
      <c r="K65" s="158">
        <f>K63+K64</f>
        <v>0</v>
      </c>
      <c r="L65" s="29"/>
      <c r="M65" s="29"/>
    </row>
    <row r="66" spans="1:16" ht="12" customHeight="1" thickBot="1">
      <c r="A66" s="112"/>
      <c r="B66" s="126">
        <v>6</v>
      </c>
      <c r="C66" s="114" t="s">
        <v>188</v>
      </c>
      <c r="D66" s="105"/>
      <c r="E66" s="105"/>
      <c r="F66" s="105"/>
      <c r="G66" s="105"/>
      <c r="H66" s="114"/>
      <c r="I66" s="125"/>
      <c r="J66" s="114"/>
      <c r="K66" s="121"/>
      <c r="L66" s="29"/>
      <c r="M66" s="29"/>
    </row>
    <row r="67" spans="1:16" ht="12" customHeight="1" thickBot="1">
      <c r="A67" s="112"/>
      <c r="B67" s="126">
        <v>7</v>
      </c>
      <c r="C67" s="114" t="s">
        <v>125</v>
      </c>
      <c r="D67" s="105"/>
      <c r="E67" s="100"/>
      <c r="F67" s="37" t="s">
        <v>180</v>
      </c>
      <c r="G67" s="100"/>
      <c r="H67" s="131"/>
      <c r="I67" s="132"/>
      <c r="J67" s="131"/>
      <c r="K67" s="160">
        <f>IF(H34&gt;0,Rates!C19*B34,0)+IF(I34&gt;0,Rates!B19*'YR 1'!B34,0)+IF('YR 1'!J34&gt;0,Rates!D19*'YR 1'!B34,0)</f>
        <v>0</v>
      </c>
      <c r="L67" s="29"/>
      <c r="M67" s="29"/>
      <c r="N67" s="133"/>
      <c r="P67" s="40"/>
    </row>
    <row r="68" spans="1:16" ht="12" customHeight="1" thickBot="1">
      <c r="A68" s="112"/>
      <c r="B68" s="114"/>
      <c r="C68" s="114" t="s">
        <v>108</v>
      </c>
      <c r="D68" s="105"/>
      <c r="E68" s="105"/>
      <c r="F68" s="105"/>
      <c r="G68" s="105"/>
      <c r="H68" s="114"/>
      <c r="I68" s="125"/>
      <c r="J68" s="114"/>
      <c r="K68" s="158">
        <f>SUM(K59+K60+K61+K62+K63+K64+K66+K67)</f>
        <v>0</v>
      </c>
      <c r="L68" s="34"/>
      <c r="M68" s="34"/>
      <c r="P68" s="41"/>
    </row>
    <row r="69" spans="1:16" ht="12" customHeight="1" thickBot="1">
      <c r="A69" s="112" t="s">
        <v>109</v>
      </c>
      <c r="B69" s="113" t="s">
        <v>110</v>
      </c>
      <c r="C69" s="114"/>
      <c r="D69" s="115"/>
      <c r="E69" s="115"/>
      <c r="F69" s="115"/>
      <c r="G69" s="115"/>
      <c r="H69" s="114"/>
      <c r="I69" s="125"/>
      <c r="J69" s="114"/>
      <c r="K69" s="158">
        <f>SUM(K68+K57+K51+K47+K40)</f>
        <v>0</v>
      </c>
      <c r="L69" s="34"/>
      <c r="M69" s="34"/>
    </row>
    <row r="70" spans="1:16" ht="12" customHeight="1" thickBot="1">
      <c r="A70" s="56" t="s">
        <v>111</v>
      </c>
      <c r="B70" s="39" t="s">
        <v>112</v>
      </c>
      <c r="D70" s="66"/>
      <c r="E70" s="66"/>
      <c r="F70" s="18"/>
      <c r="G70" s="134"/>
      <c r="H70" s="135"/>
      <c r="I70" s="16"/>
      <c r="J70" s="16"/>
      <c r="K70" s="104"/>
      <c r="L70" s="34"/>
      <c r="M70" s="34" t="s">
        <v>132</v>
      </c>
    </row>
    <row r="71" spans="1:16" ht="12" customHeight="1" thickBot="1">
      <c r="A71" s="33"/>
      <c r="B71" s="16"/>
      <c r="C71" s="16"/>
      <c r="D71" s="161">
        <f>Rates!B29</f>
        <v>0.49</v>
      </c>
      <c r="E71" s="18"/>
      <c r="F71" s="162">
        <f>IF(M71=1,K69-K47-K67-K64, K69-K47-K57-K67-K64)</f>
        <v>0</v>
      </c>
      <c r="G71" s="30"/>
      <c r="H71" s="138"/>
      <c r="I71" s="16"/>
      <c r="J71" s="16"/>
      <c r="K71" s="160">
        <f>F71*Rates!B29</f>
        <v>0</v>
      </c>
      <c r="L71" s="29"/>
      <c r="M71" s="163">
        <f>'YR 1'!M71</f>
        <v>0</v>
      </c>
      <c r="P71" s="40"/>
    </row>
    <row r="72" spans="1:16" ht="12" customHeight="1" thickBot="1">
      <c r="B72" s="139" t="s">
        <v>113</v>
      </c>
      <c r="D72" s="66"/>
      <c r="E72" s="66"/>
      <c r="F72" s="70"/>
      <c r="G72" s="140"/>
      <c r="H72" s="34"/>
      <c r="J72" s="39"/>
      <c r="K72" s="160">
        <f>K71</f>
        <v>0</v>
      </c>
      <c r="L72" s="34"/>
    </row>
    <row r="73" spans="1:16" ht="12" customHeight="1" thickBot="1">
      <c r="A73" s="112" t="s">
        <v>114</v>
      </c>
      <c r="B73" s="113" t="s">
        <v>115</v>
      </c>
      <c r="C73" s="114"/>
      <c r="D73" s="115"/>
      <c r="E73" s="115"/>
      <c r="F73" s="115"/>
      <c r="G73" s="115"/>
      <c r="H73" s="114"/>
      <c r="I73" s="125"/>
      <c r="J73" s="114"/>
      <c r="K73" s="158">
        <f>K72+K69</f>
        <v>0</v>
      </c>
      <c r="L73" s="29"/>
      <c r="M73" s="29"/>
    </row>
    <row r="74" spans="1:16" ht="12" customHeight="1" thickBot="1">
      <c r="A74" s="112" t="s">
        <v>116</v>
      </c>
      <c r="B74" s="114" t="s">
        <v>117</v>
      </c>
      <c r="C74" s="114"/>
      <c r="D74" s="115"/>
      <c r="E74" s="115"/>
      <c r="F74" s="115"/>
      <c r="G74" s="115"/>
      <c r="H74" s="114"/>
      <c r="I74" s="125"/>
      <c r="J74" s="114"/>
      <c r="K74" s="64"/>
      <c r="L74" s="34"/>
      <c r="M74" s="34"/>
    </row>
    <row r="75" spans="1:16" ht="12" customHeight="1" thickBot="1">
      <c r="A75" s="112" t="s">
        <v>118</v>
      </c>
      <c r="B75" s="113" t="s">
        <v>119</v>
      </c>
      <c r="C75" s="114"/>
      <c r="D75" s="115"/>
      <c r="E75" s="115"/>
      <c r="F75" s="115"/>
      <c r="G75" s="115"/>
      <c r="H75" s="114"/>
      <c r="I75" s="125"/>
      <c r="J75" s="114"/>
      <c r="K75" s="158">
        <f>K73-K74</f>
        <v>0</v>
      </c>
      <c r="L75" s="34"/>
      <c r="M75" s="34"/>
    </row>
    <row r="76" spans="1:16" ht="12" hidden="1" customHeight="1">
      <c r="A76" s="39"/>
      <c r="K76" s="39"/>
    </row>
    <row r="77" spans="1:16" ht="12" hidden="1" customHeight="1">
      <c r="A77" s="39"/>
      <c r="K77" s="39"/>
    </row>
    <row r="78" spans="1:16" ht="12" customHeight="1">
      <c r="A78" s="39"/>
      <c r="G78" s="142"/>
      <c r="H78" s="142"/>
      <c r="I78" s="142"/>
      <c r="J78" s="143" t="s">
        <v>163</v>
      </c>
      <c r="K78" s="144">
        <f>SUM(K69-P63)</f>
        <v>0</v>
      </c>
    </row>
    <row r="79" spans="1:16" ht="12" customHeight="1">
      <c r="A79" s="39"/>
      <c r="J79" s="124" t="s">
        <v>158</v>
      </c>
      <c r="K79" s="39"/>
    </row>
    <row r="80" spans="1:16" ht="12" customHeight="1">
      <c r="A80" s="39"/>
      <c r="K80" s="39"/>
    </row>
    <row r="81" spans="1:15" ht="12" customHeight="1">
      <c r="A81" s="39"/>
      <c r="K81" s="39"/>
    </row>
    <row r="82" spans="1:15" ht="12" customHeight="1">
      <c r="A82" s="39"/>
      <c r="K82" s="39"/>
    </row>
    <row r="83" spans="1:15" ht="12" customHeight="1">
      <c r="A83" s="39"/>
      <c r="K83" s="39"/>
    </row>
    <row r="84" spans="1:15" ht="12" customHeight="1">
      <c r="A84" s="39"/>
      <c r="K84" s="39"/>
      <c r="O84" s="39"/>
    </row>
    <row r="85" spans="1:15" ht="12" customHeight="1">
      <c r="A85" s="39"/>
      <c r="K85" s="39"/>
    </row>
    <row r="86" spans="1:15" ht="12" customHeight="1">
      <c r="A86" s="39"/>
      <c r="K86" s="39"/>
    </row>
    <row r="87" spans="1:15" ht="12" customHeight="1">
      <c r="A87" s="39"/>
      <c r="K87" s="39"/>
    </row>
    <row r="88" spans="1:15" ht="12" customHeight="1">
      <c r="A88" s="39"/>
      <c r="K88" s="39"/>
    </row>
    <row r="89" spans="1:15" ht="12" customHeight="1">
      <c r="A89" s="39"/>
      <c r="K89" s="39"/>
    </row>
    <row r="90" spans="1:15" ht="12" customHeight="1">
      <c r="A90" s="39"/>
      <c r="K90" s="39"/>
    </row>
    <row r="91" spans="1:15" ht="12" customHeight="1">
      <c r="A91" s="39"/>
      <c r="K91" s="39"/>
    </row>
    <row r="92" spans="1:15" ht="12" customHeight="1">
      <c r="A92" s="39"/>
      <c r="K92" s="39"/>
    </row>
    <row r="93" spans="1:15" ht="12" customHeight="1">
      <c r="A93" s="39"/>
      <c r="K93" s="39"/>
    </row>
    <row r="94" spans="1:15" ht="12" customHeight="1">
      <c r="A94" s="39"/>
      <c r="K94" s="39"/>
    </row>
    <row r="95" spans="1:15" ht="12" customHeight="1">
      <c r="A95" s="39"/>
      <c r="K95" s="39"/>
      <c r="O95" s="39"/>
    </row>
    <row r="96" spans="1:15" ht="12" customHeight="1">
      <c r="A96" s="39"/>
      <c r="K96" s="39"/>
      <c r="O96" s="39"/>
    </row>
    <row r="97" spans="1:15" ht="12" customHeight="1">
      <c r="A97" s="39"/>
      <c r="K97" s="39"/>
      <c r="O97" s="39"/>
    </row>
    <row r="98" spans="1:15" ht="12" customHeight="1">
      <c r="A98" s="39"/>
      <c r="K98" s="39"/>
      <c r="O98" s="39"/>
    </row>
    <row r="99" spans="1:15" ht="12" customHeight="1">
      <c r="A99" s="39"/>
      <c r="K99" s="39"/>
      <c r="O99" s="39"/>
    </row>
    <row r="100" spans="1:15" ht="12" customHeight="1">
      <c r="A100" s="39"/>
      <c r="K100" s="39"/>
      <c r="O100" s="39"/>
    </row>
    <row r="101" spans="1:15" ht="12" customHeight="1">
      <c r="A101" s="39"/>
      <c r="K101" s="39"/>
      <c r="O101" s="39"/>
    </row>
    <row r="102" spans="1:15" ht="12" customHeight="1">
      <c r="A102" s="39"/>
      <c r="K102" s="39"/>
      <c r="O102" s="39"/>
    </row>
    <row r="103" spans="1:15" ht="12" customHeight="1">
      <c r="A103" s="39"/>
      <c r="K103" s="39"/>
      <c r="O103" s="39"/>
    </row>
    <row r="104" spans="1:15" ht="12" customHeight="1">
      <c r="A104" s="39"/>
      <c r="K104" s="39"/>
      <c r="O104" s="39"/>
    </row>
    <row r="105" spans="1:15" ht="12" customHeight="1">
      <c r="A105" s="39"/>
      <c r="K105" s="39"/>
      <c r="O105" s="39"/>
    </row>
    <row r="106" spans="1:15" ht="12" customHeight="1">
      <c r="A106" s="39"/>
      <c r="K106" s="39"/>
      <c r="O106" s="39"/>
    </row>
    <row r="107" spans="1:15" ht="12" customHeight="1">
      <c r="A107" s="39"/>
      <c r="K107" s="39"/>
      <c r="O107" s="39"/>
    </row>
    <row r="108" spans="1:15" ht="12" customHeight="1">
      <c r="A108" s="39"/>
      <c r="K108" s="39"/>
      <c r="O108" s="39"/>
    </row>
    <row r="109" spans="1:15" ht="12" customHeight="1">
      <c r="A109" s="39"/>
      <c r="K109" s="39"/>
      <c r="O109" s="39"/>
    </row>
    <row r="110" spans="1:15" ht="12" customHeight="1">
      <c r="A110" s="39"/>
      <c r="K110" s="39"/>
      <c r="O110" s="39"/>
    </row>
    <row r="111" spans="1:15" ht="12" customHeight="1">
      <c r="A111" s="39"/>
      <c r="K111" s="39"/>
    </row>
    <row r="112" spans="1:15" ht="12" customHeight="1">
      <c r="A112" s="39"/>
      <c r="K112" s="39"/>
    </row>
    <row r="113" spans="1:11" ht="12" customHeight="1">
      <c r="A113" s="39"/>
      <c r="K113" s="39"/>
    </row>
    <row r="114" spans="1:11" ht="12" customHeight="1">
      <c r="A114" s="39"/>
      <c r="K114" s="39"/>
    </row>
    <row r="115" spans="1:11" ht="12" customHeight="1">
      <c r="A115" s="39"/>
      <c r="K115" s="39"/>
    </row>
    <row r="116" spans="1:11" ht="12" customHeight="1">
      <c r="A116" s="39"/>
      <c r="K116" s="39"/>
    </row>
    <row r="117" spans="1:11" ht="12" customHeight="1">
      <c r="A117" s="39"/>
      <c r="K117" s="39"/>
    </row>
    <row r="118" spans="1:11" ht="12" customHeight="1">
      <c r="A118" s="39"/>
      <c r="K118" s="39"/>
    </row>
    <row r="119" spans="1:11" ht="12" customHeight="1">
      <c r="A119" s="39"/>
      <c r="K119" s="39"/>
    </row>
    <row r="120" spans="1:11" ht="12" customHeight="1">
      <c r="A120" s="39"/>
      <c r="K120" s="39"/>
    </row>
    <row r="121" spans="1:11" ht="12" customHeight="1">
      <c r="A121" s="39"/>
      <c r="K121" s="39"/>
    </row>
    <row r="122" spans="1:11" ht="12" customHeight="1">
      <c r="A122" s="39"/>
      <c r="K122" s="39"/>
    </row>
    <row r="123" spans="1:11" ht="12" customHeight="1">
      <c r="A123" s="39"/>
      <c r="K123" s="39"/>
    </row>
    <row r="124" spans="1:11" ht="12" customHeight="1">
      <c r="A124" s="39"/>
      <c r="K124" s="39"/>
    </row>
    <row r="125" spans="1:11" ht="12" customHeight="1">
      <c r="A125" s="39"/>
      <c r="K125" s="39"/>
    </row>
    <row r="126" spans="1:11" ht="12" customHeight="1">
      <c r="A126" s="39"/>
      <c r="K126" s="39"/>
    </row>
    <row r="127" spans="1:11" ht="12" customHeight="1">
      <c r="A127" s="39"/>
      <c r="K127" s="39"/>
    </row>
    <row r="128" spans="1:11" ht="12" customHeight="1">
      <c r="A128" s="39"/>
      <c r="K128" s="39"/>
    </row>
    <row r="129" spans="4:15" s="39" customFormat="1" ht="12" customHeight="1">
      <c r="D129" s="51"/>
      <c r="E129" s="51"/>
      <c r="F129" s="51"/>
      <c r="J129" s="34"/>
      <c r="O129" s="38"/>
    </row>
    <row r="130" spans="4:15" s="39" customFormat="1" ht="12" customHeight="1">
      <c r="D130" s="51"/>
      <c r="E130" s="51"/>
      <c r="F130" s="51"/>
      <c r="J130" s="34"/>
      <c r="O130" s="38"/>
    </row>
    <row r="131" spans="4:15" s="39" customFormat="1" ht="12" customHeight="1">
      <c r="D131" s="51"/>
      <c r="E131" s="51"/>
      <c r="F131" s="51"/>
      <c r="J131" s="34"/>
      <c r="O131" s="38"/>
    </row>
    <row r="132" spans="4:15" s="39" customFormat="1" ht="12" customHeight="1">
      <c r="D132" s="51"/>
      <c r="E132" s="51"/>
      <c r="F132" s="51"/>
      <c r="J132" s="34"/>
      <c r="O132" s="38"/>
    </row>
    <row r="133" spans="4:15" s="39" customFormat="1" ht="12" customHeight="1">
      <c r="D133" s="51"/>
      <c r="E133" s="51"/>
      <c r="F133" s="51"/>
      <c r="J133" s="34"/>
      <c r="O133" s="38"/>
    </row>
    <row r="134" spans="4:15" s="39" customFormat="1" ht="12" customHeight="1">
      <c r="D134" s="51"/>
      <c r="E134" s="51"/>
      <c r="F134" s="51"/>
      <c r="J134" s="34"/>
      <c r="O134" s="38"/>
    </row>
    <row r="135" spans="4:15" s="39" customFormat="1" ht="12" customHeight="1">
      <c r="D135" s="51"/>
      <c r="E135" s="51"/>
      <c r="F135" s="51"/>
      <c r="J135" s="34"/>
      <c r="O135" s="38"/>
    </row>
    <row r="136" spans="4:15" s="39" customFormat="1" ht="12" customHeight="1">
      <c r="D136" s="51"/>
      <c r="E136" s="51"/>
      <c r="F136" s="51"/>
      <c r="J136" s="34"/>
      <c r="O136" s="38"/>
    </row>
    <row r="137" spans="4:15" s="39" customFormat="1" ht="12" customHeight="1">
      <c r="D137" s="51"/>
      <c r="E137" s="51"/>
      <c r="F137" s="51"/>
      <c r="J137" s="34"/>
      <c r="O137" s="38"/>
    </row>
    <row r="138" spans="4:15" s="39" customFormat="1" ht="12" customHeight="1">
      <c r="D138" s="51"/>
      <c r="E138" s="51"/>
      <c r="F138" s="51"/>
      <c r="J138" s="34"/>
      <c r="O138" s="38"/>
    </row>
    <row r="139" spans="4:15" s="39" customFormat="1" ht="12" customHeight="1">
      <c r="D139" s="51"/>
      <c r="E139" s="51"/>
      <c r="F139" s="51"/>
      <c r="J139" s="34"/>
      <c r="O139" s="38"/>
    </row>
    <row r="140" spans="4:15" s="39" customFormat="1" ht="12" customHeight="1">
      <c r="D140" s="51"/>
      <c r="E140" s="51"/>
      <c r="F140" s="51"/>
      <c r="J140" s="34"/>
      <c r="O140" s="38"/>
    </row>
    <row r="141" spans="4:15" s="39" customFormat="1" ht="12" customHeight="1">
      <c r="D141" s="51"/>
      <c r="E141" s="51"/>
      <c r="F141" s="51"/>
      <c r="J141" s="34"/>
      <c r="O141" s="38"/>
    </row>
    <row r="142" spans="4:15" s="39" customFormat="1" ht="12" customHeight="1">
      <c r="D142" s="51"/>
      <c r="E142" s="51"/>
      <c r="F142" s="51"/>
      <c r="J142" s="34"/>
      <c r="O142" s="38"/>
    </row>
    <row r="143" spans="4:15" s="39" customFormat="1" ht="12" customHeight="1">
      <c r="D143" s="51"/>
      <c r="E143" s="51"/>
      <c r="F143" s="51"/>
      <c r="J143" s="34"/>
      <c r="O143" s="38"/>
    </row>
    <row r="144" spans="4:15" s="39" customFormat="1" ht="12" customHeight="1">
      <c r="D144" s="51"/>
      <c r="E144" s="51"/>
      <c r="F144" s="51"/>
      <c r="J144" s="34"/>
      <c r="O144" s="38"/>
    </row>
    <row r="145" spans="4:15" s="39" customFormat="1" ht="12" customHeight="1">
      <c r="D145" s="51"/>
      <c r="E145" s="51"/>
      <c r="F145" s="51"/>
      <c r="J145" s="34"/>
      <c r="O145" s="38"/>
    </row>
    <row r="146" spans="4:15" s="39" customFormat="1" ht="12" customHeight="1">
      <c r="D146" s="51"/>
      <c r="E146" s="51"/>
      <c r="F146" s="51"/>
      <c r="J146" s="34"/>
      <c r="O146" s="38"/>
    </row>
    <row r="147" spans="4:15" s="39" customFormat="1" ht="12" customHeight="1">
      <c r="D147" s="51"/>
      <c r="E147" s="51"/>
      <c r="F147" s="51"/>
      <c r="J147" s="34"/>
      <c r="O147" s="38"/>
    </row>
    <row r="148" spans="4:15" s="39" customFormat="1" ht="12" customHeight="1">
      <c r="D148" s="51"/>
      <c r="E148" s="51"/>
      <c r="F148" s="51"/>
      <c r="J148" s="34"/>
      <c r="O148" s="38"/>
    </row>
    <row r="149" spans="4:15" s="39" customFormat="1" ht="12" customHeight="1">
      <c r="D149" s="51"/>
      <c r="E149" s="51"/>
      <c r="F149" s="51"/>
      <c r="J149" s="34"/>
      <c r="O149" s="38"/>
    </row>
    <row r="150" spans="4:15" s="39" customFormat="1" ht="12" customHeight="1">
      <c r="D150" s="51"/>
      <c r="E150" s="51"/>
      <c r="F150" s="51"/>
      <c r="J150" s="34"/>
      <c r="O150" s="38"/>
    </row>
    <row r="151" spans="4:15" s="39" customFormat="1" ht="12" customHeight="1">
      <c r="D151" s="51"/>
      <c r="E151" s="51"/>
      <c r="F151" s="51"/>
      <c r="J151" s="34"/>
      <c r="O151" s="38"/>
    </row>
    <row r="152" spans="4:15" s="39" customFormat="1" ht="12" customHeight="1">
      <c r="D152" s="51"/>
      <c r="E152" s="51"/>
      <c r="F152" s="51"/>
      <c r="J152" s="34"/>
      <c r="O152" s="38"/>
    </row>
    <row r="153" spans="4:15" s="39" customFormat="1" ht="12" customHeight="1">
      <c r="D153" s="51"/>
      <c r="E153" s="51"/>
      <c r="F153" s="51"/>
      <c r="J153" s="34"/>
      <c r="O153" s="38"/>
    </row>
    <row r="154" spans="4:15" s="39" customFormat="1" ht="12" customHeight="1">
      <c r="D154" s="51"/>
      <c r="E154" s="51"/>
      <c r="F154" s="51"/>
      <c r="J154" s="34"/>
      <c r="O154" s="38"/>
    </row>
    <row r="155" spans="4:15" s="39" customFormat="1" ht="12" customHeight="1">
      <c r="D155" s="51"/>
      <c r="E155" s="51"/>
      <c r="F155" s="51"/>
      <c r="J155" s="34"/>
      <c r="O155" s="38"/>
    </row>
    <row r="156" spans="4:15" s="39" customFormat="1" ht="12" customHeight="1">
      <c r="D156" s="51"/>
      <c r="E156" s="51"/>
      <c r="F156" s="51"/>
      <c r="J156" s="34"/>
      <c r="O156" s="38"/>
    </row>
    <row r="157" spans="4:15" s="39" customFormat="1" ht="12" customHeight="1">
      <c r="D157" s="51"/>
      <c r="E157" s="51"/>
      <c r="F157" s="51"/>
      <c r="J157" s="34"/>
      <c r="O157" s="38"/>
    </row>
    <row r="158" spans="4:15" s="39" customFormat="1" ht="12" customHeight="1">
      <c r="D158" s="51"/>
      <c r="E158" s="51"/>
      <c r="F158" s="51"/>
      <c r="J158" s="34"/>
      <c r="O158" s="38"/>
    </row>
    <row r="159" spans="4:15" s="39" customFormat="1" ht="12" customHeight="1">
      <c r="D159" s="51"/>
      <c r="E159" s="51"/>
      <c r="F159" s="51"/>
      <c r="J159" s="34"/>
      <c r="O159" s="38"/>
    </row>
    <row r="160" spans="4:15" s="39" customFormat="1" ht="12" customHeight="1">
      <c r="D160" s="51"/>
      <c r="E160" s="51"/>
      <c r="F160" s="51"/>
      <c r="J160" s="34"/>
      <c r="O160" s="38"/>
    </row>
    <row r="161" spans="4:15" s="39" customFormat="1" ht="12" customHeight="1">
      <c r="D161" s="51"/>
      <c r="E161" s="51"/>
      <c r="F161" s="51"/>
      <c r="J161" s="34"/>
      <c r="O161" s="38"/>
    </row>
    <row r="162" spans="4:15" s="39" customFormat="1" ht="12" customHeight="1">
      <c r="D162" s="51"/>
      <c r="E162" s="51"/>
      <c r="F162" s="51"/>
      <c r="J162" s="34"/>
      <c r="O162" s="38"/>
    </row>
    <row r="163" spans="4:15" s="39" customFormat="1" ht="12" customHeight="1">
      <c r="D163" s="51"/>
      <c r="E163" s="51"/>
      <c r="F163" s="51"/>
      <c r="J163" s="34"/>
      <c r="O163" s="38"/>
    </row>
    <row r="164" spans="4:15" s="39" customFormat="1" ht="12" customHeight="1">
      <c r="D164" s="51"/>
      <c r="E164" s="51"/>
      <c r="F164" s="51"/>
      <c r="J164" s="34"/>
      <c r="O164" s="38"/>
    </row>
    <row r="165" spans="4:15" s="39" customFormat="1" ht="12" customHeight="1">
      <c r="D165" s="51"/>
      <c r="E165" s="51"/>
      <c r="F165" s="51"/>
      <c r="J165" s="34"/>
      <c r="O165" s="38"/>
    </row>
    <row r="166" spans="4:15" s="39" customFormat="1" ht="12" customHeight="1">
      <c r="D166" s="51"/>
      <c r="E166" s="51"/>
      <c r="F166" s="51"/>
      <c r="J166" s="34"/>
      <c r="O166" s="38"/>
    </row>
    <row r="167" spans="4:15" s="39" customFormat="1" ht="12" customHeight="1">
      <c r="D167" s="51"/>
      <c r="E167" s="51"/>
      <c r="F167" s="51"/>
      <c r="J167" s="34"/>
      <c r="O167" s="38"/>
    </row>
    <row r="168" spans="4:15" s="39" customFormat="1" ht="12" customHeight="1">
      <c r="D168" s="51"/>
      <c r="E168" s="51"/>
      <c r="F168" s="51"/>
      <c r="J168" s="34"/>
      <c r="O168" s="38"/>
    </row>
    <row r="169" spans="4:15" s="39" customFormat="1" ht="12" customHeight="1">
      <c r="D169" s="51"/>
      <c r="E169" s="51"/>
      <c r="F169" s="51"/>
      <c r="J169" s="34"/>
      <c r="O169" s="38"/>
    </row>
    <row r="170" spans="4:15" s="39" customFormat="1" ht="12" customHeight="1">
      <c r="D170" s="51"/>
      <c r="E170" s="51"/>
      <c r="F170" s="51"/>
      <c r="J170" s="34"/>
      <c r="O170" s="38"/>
    </row>
    <row r="171" spans="4:15" s="39" customFormat="1" ht="12" customHeight="1">
      <c r="D171" s="51"/>
      <c r="E171" s="51"/>
      <c r="F171" s="51"/>
      <c r="J171" s="34"/>
      <c r="O171" s="38"/>
    </row>
    <row r="172" spans="4:15" s="39" customFormat="1" ht="12" customHeight="1">
      <c r="D172" s="51"/>
      <c r="E172" s="51"/>
      <c r="F172" s="51"/>
      <c r="J172" s="34"/>
      <c r="O172" s="38"/>
    </row>
    <row r="173" spans="4:15" s="39" customFormat="1" ht="12" customHeight="1">
      <c r="D173" s="51"/>
      <c r="E173" s="51"/>
      <c r="F173" s="51"/>
      <c r="J173" s="34"/>
      <c r="O173" s="38"/>
    </row>
    <row r="174" spans="4:15" s="39" customFormat="1" ht="12" customHeight="1">
      <c r="D174" s="51"/>
      <c r="E174" s="51"/>
      <c r="F174" s="51"/>
      <c r="J174" s="34"/>
      <c r="O174" s="38"/>
    </row>
    <row r="175" spans="4:15" s="39" customFormat="1" ht="12" customHeight="1">
      <c r="D175" s="51"/>
      <c r="E175" s="51"/>
      <c r="F175" s="51"/>
      <c r="J175" s="34"/>
      <c r="O175" s="38"/>
    </row>
    <row r="176" spans="4:15" s="39" customFormat="1" ht="12" customHeight="1">
      <c r="D176" s="51"/>
      <c r="E176" s="51"/>
      <c r="F176" s="51"/>
      <c r="J176" s="34"/>
      <c r="O176" s="38"/>
    </row>
    <row r="177" spans="4:15" s="39" customFormat="1" ht="12" customHeight="1">
      <c r="D177" s="51"/>
      <c r="E177" s="51"/>
      <c r="F177" s="51"/>
      <c r="J177" s="34"/>
      <c r="O177" s="38"/>
    </row>
    <row r="178" spans="4:15" s="39" customFormat="1" ht="12" customHeight="1">
      <c r="D178" s="51"/>
      <c r="E178" s="51"/>
      <c r="F178" s="51"/>
      <c r="J178" s="34"/>
      <c r="O178" s="38"/>
    </row>
    <row r="179" spans="4:15" s="39" customFormat="1" ht="12" customHeight="1">
      <c r="D179" s="51"/>
      <c r="E179" s="51"/>
      <c r="F179" s="51"/>
      <c r="J179" s="34"/>
      <c r="O179" s="38"/>
    </row>
    <row r="180" spans="4:15" s="39" customFormat="1" ht="12" customHeight="1">
      <c r="D180" s="51"/>
      <c r="E180" s="51"/>
      <c r="F180" s="51"/>
      <c r="J180" s="34"/>
      <c r="O180" s="38"/>
    </row>
    <row r="181" spans="4:15" s="39" customFormat="1" ht="12" customHeight="1">
      <c r="D181" s="51"/>
      <c r="E181" s="51"/>
      <c r="F181" s="51"/>
      <c r="J181" s="34"/>
      <c r="O181" s="38"/>
    </row>
    <row r="182" spans="4:15" s="39" customFormat="1" ht="12" customHeight="1">
      <c r="D182" s="51"/>
      <c r="E182" s="51"/>
      <c r="F182" s="51"/>
      <c r="J182" s="34"/>
      <c r="O182" s="38"/>
    </row>
    <row r="183" spans="4:15" s="39" customFormat="1" ht="12" customHeight="1">
      <c r="D183" s="51"/>
      <c r="E183" s="51"/>
      <c r="F183" s="51"/>
      <c r="J183" s="34"/>
      <c r="O183" s="38"/>
    </row>
    <row r="184" spans="4:15" s="39" customFormat="1" ht="12" customHeight="1">
      <c r="D184" s="51"/>
      <c r="E184" s="51"/>
      <c r="F184" s="51"/>
      <c r="J184" s="34"/>
      <c r="O184" s="38"/>
    </row>
    <row r="185" spans="4:15" s="39" customFormat="1" ht="12" customHeight="1">
      <c r="D185" s="51"/>
      <c r="E185" s="51"/>
      <c r="F185" s="51"/>
      <c r="J185" s="34"/>
      <c r="O185" s="38"/>
    </row>
    <row r="186" spans="4:15" s="39" customFormat="1" ht="12" customHeight="1">
      <c r="D186" s="51"/>
      <c r="E186" s="51"/>
      <c r="F186" s="51"/>
      <c r="J186" s="34"/>
      <c r="O186" s="38"/>
    </row>
    <row r="187" spans="4:15" s="39" customFormat="1" ht="12" customHeight="1">
      <c r="D187" s="51"/>
      <c r="E187" s="51"/>
      <c r="F187" s="51"/>
      <c r="J187" s="34"/>
      <c r="O187" s="38"/>
    </row>
    <row r="188" spans="4:15" s="39" customFormat="1" ht="12" customHeight="1">
      <c r="D188" s="51"/>
      <c r="E188" s="51"/>
      <c r="F188" s="51"/>
      <c r="J188" s="34"/>
      <c r="O188" s="38"/>
    </row>
    <row r="189" spans="4:15" s="39" customFormat="1" ht="12" customHeight="1">
      <c r="D189" s="51"/>
      <c r="E189" s="51"/>
      <c r="F189" s="51"/>
      <c r="J189" s="34"/>
      <c r="O189" s="38"/>
    </row>
    <row r="190" spans="4:15" s="39" customFormat="1" ht="12" customHeight="1">
      <c r="D190" s="51"/>
      <c r="E190" s="51"/>
      <c r="F190" s="51"/>
      <c r="J190" s="34"/>
      <c r="O190" s="38"/>
    </row>
    <row r="191" spans="4:15" s="39" customFormat="1" ht="12" customHeight="1">
      <c r="D191" s="51"/>
      <c r="E191" s="51"/>
      <c r="F191" s="51"/>
      <c r="J191" s="34"/>
      <c r="O191" s="38"/>
    </row>
    <row r="192" spans="4:15" s="39" customFormat="1" ht="12" customHeight="1">
      <c r="D192" s="51"/>
      <c r="E192" s="51"/>
      <c r="F192" s="51"/>
      <c r="J192" s="34"/>
      <c r="O192" s="38"/>
    </row>
    <row r="193" spans="4:15" s="39" customFormat="1" ht="12" customHeight="1">
      <c r="D193" s="51"/>
      <c r="E193" s="51"/>
      <c r="F193" s="51"/>
      <c r="J193" s="34"/>
      <c r="O193" s="38"/>
    </row>
    <row r="194" spans="4:15" s="39" customFormat="1" ht="12" customHeight="1">
      <c r="D194" s="51"/>
      <c r="E194" s="51"/>
      <c r="F194" s="51"/>
      <c r="J194" s="34"/>
      <c r="O194" s="38"/>
    </row>
    <row r="195" spans="4:15" s="39" customFormat="1" ht="12" customHeight="1">
      <c r="D195" s="51"/>
      <c r="E195" s="51"/>
      <c r="F195" s="51"/>
      <c r="J195" s="34"/>
      <c r="O195" s="38"/>
    </row>
    <row r="196" spans="4:15" s="39" customFormat="1" ht="12" customHeight="1">
      <c r="D196" s="51"/>
      <c r="E196" s="51"/>
      <c r="F196" s="51"/>
      <c r="J196" s="34"/>
      <c r="O196" s="38"/>
    </row>
    <row r="197" spans="4:15" s="39" customFormat="1" ht="12" customHeight="1">
      <c r="D197" s="51"/>
      <c r="E197" s="51"/>
      <c r="F197" s="51"/>
      <c r="J197" s="34"/>
      <c r="O197" s="38"/>
    </row>
    <row r="198" spans="4:15" s="39" customFormat="1" ht="12" customHeight="1">
      <c r="D198" s="51"/>
      <c r="E198" s="51"/>
      <c r="F198" s="51"/>
      <c r="J198" s="34"/>
      <c r="O198" s="38"/>
    </row>
    <row r="199" spans="4:15" s="39" customFormat="1" ht="12" customHeight="1">
      <c r="D199" s="51"/>
      <c r="E199" s="51"/>
      <c r="F199" s="51"/>
      <c r="J199" s="34"/>
      <c r="O199" s="38"/>
    </row>
    <row r="200" spans="4:15" s="39" customFormat="1" ht="12" customHeight="1">
      <c r="D200" s="51"/>
      <c r="E200" s="51"/>
      <c r="F200" s="51"/>
      <c r="J200" s="34"/>
      <c r="O200" s="38"/>
    </row>
    <row r="201" spans="4:15" s="39" customFormat="1" ht="12" customHeight="1">
      <c r="D201" s="51"/>
      <c r="E201" s="51"/>
      <c r="F201" s="51"/>
      <c r="J201" s="34"/>
      <c r="O201" s="38"/>
    </row>
    <row r="202" spans="4:15" s="39" customFormat="1" ht="12" customHeight="1">
      <c r="D202" s="51"/>
      <c r="E202" s="51"/>
      <c r="F202" s="51"/>
      <c r="J202" s="34"/>
      <c r="O202" s="38"/>
    </row>
    <row r="203" spans="4:15" s="39" customFormat="1" ht="12" customHeight="1">
      <c r="D203" s="51"/>
      <c r="E203" s="51"/>
      <c r="F203" s="51"/>
      <c r="J203" s="34"/>
      <c r="O203" s="38"/>
    </row>
    <row r="204" spans="4:15" s="39" customFormat="1" ht="12" customHeight="1">
      <c r="D204" s="51"/>
      <c r="E204" s="51"/>
      <c r="F204" s="51"/>
      <c r="J204" s="34"/>
      <c r="O204" s="38"/>
    </row>
    <row r="205" spans="4:15" s="39" customFormat="1" ht="12" customHeight="1">
      <c r="D205" s="51"/>
      <c r="E205" s="51"/>
      <c r="F205" s="51"/>
      <c r="J205" s="34"/>
      <c r="O205" s="38"/>
    </row>
    <row r="206" spans="4:15" s="39" customFormat="1" ht="12" customHeight="1">
      <c r="D206" s="51"/>
      <c r="E206" s="51"/>
      <c r="F206" s="51"/>
      <c r="J206" s="34"/>
      <c r="O206" s="38"/>
    </row>
    <row r="207" spans="4:15" s="39" customFormat="1" ht="12" customHeight="1">
      <c r="D207" s="51"/>
      <c r="E207" s="51"/>
      <c r="F207" s="51"/>
      <c r="J207" s="34"/>
      <c r="O207" s="38"/>
    </row>
    <row r="208" spans="4:15" s="39" customFormat="1" ht="12" customHeight="1">
      <c r="D208" s="51"/>
      <c r="E208" s="51"/>
      <c r="F208" s="51"/>
      <c r="J208" s="34"/>
      <c r="O208" s="38"/>
    </row>
    <row r="209" spans="4:15" s="39" customFormat="1" ht="12" customHeight="1">
      <c r="D209" s="51"/>
      <c r="E209" s="51"/>
      <c r="F209" s="51"/>
      <c r="J209" s="34"/>
      <c r="O209" s="38"/>
    </row>
    <row r="210" spans="4:15" s="39" customFormat="1" ht="12" customHeight="1">
      <c r="D210" s="51"/>
      <c r="E210" s="51"/>
      <c r="F210" s="51"/>
      <c r="J210" s="34"/>
      <c r="O210" s="38"/>
    </row>
    <row r="211" spans="4:15" s="39" customFormat="1" ht="12" customHeight="1">
      <c r="D211" s="51"/>
      <c r="E211" s="51"/>
      <c r="F211" s="51"/>
      <c r="J211" s="34"/>
      <c r="O211" s="38"/>
    </row>
    <row r="212" spans="4:15" s="39" customFormat="1" ht="12" customHeight="1">
      <c r="D212" s="51"/>
      <c r="E212" s="51"/>
      <c r="F212" s="51"/>
      <c r="J212" s="34"/>
      <c r="O212" s="38"/>
    </row>
    <row r="213" spans="4:15" s="39" customFormat="1" ht="12" customHeight="1">
      <c r="D213" s="51"/>
      <c r="E213" s="51"/>
      <c r="F213" s="51"/>
      <c r="J213" s="34"/>
      <c r="O213" s="38"/>
    </row>
    <row r="214" spans="4:15" s="39" customFormat="1" ht="12" customHeight="1">
      <c r="D214" s="51"/>
      <c r="E214" s="51"/>
      <c r="F214" s="51"/>
      <c r="J214" s="34"/>
      <c r="O214" s="38"/>
    </row>
    <row r="215" spans="4:15" s="39" customFormat="1" ht="12" customHeight="1">
      <c r="D215" s="51"/>
      <c r="E215" s="51"/>
      <c r="F215" s="51"/>
      <c r="J215" s="34"/>
      <c r="O215" s="38"/>
    </row>
    <row r="216" spans="4:15" s="39" customFormat="1" ht="12" customHeight="1">
      <c r="D216" s="51"/>
      <c r="E216" s="51"/>
      <c r="F216" s="51"/>
      <c r="J216" s="34"/>
      <c r="O216" s="38"/>
    </row>
    <row r="217" spans="4:15" s="39" customFormat="1" ht="12" customHeight="1">
      <c r="D217" s="51"/>
      <c r="E217" s="51"/>
      <c r="F217" s="51"/>
      <c r="J217" s="34"/>
      <c r="O217" s="38"/>
    </row>
    <row r="218" spans="4:15" s="39" customFormat="1" ht="12" customHeight="1">
      <c r="D218" s="51"/>
      <c r="E218" s="51"/>
      <c r="F218" s="51"/>
      <c r="J218" s="34"/>
      <c r="O218" s="38"/>
    </row>
    <row r="219" spans="4:15" s="39" customFormat="1" ht="12" customHeight="1">
      <c r="D219" s="51"/>
      <c r="E219" s="51"/>
      <c r="F219" s="51"/>
      <c r="J219" s="34"/>
      <c r="O219" s="38"/>
    </row>
    <row r="220" spans="4:15" s="39" customFormat="1" ht="12" customHeight="1">
      <c r="D220" s="51"/>
      <c r="E220" s="51"/>
      <c r="F220" s="51"/>
      <c r="J220" s="34"/>
      <c r="O220" s="38"/>
    </row>
    <row r="221" spans="4:15" s="39" customFormat="1" ht="12" customHeight="1">
      <c r="D221" s="51"/>
      <c r="E221" s="51"/>
      <c r="F221" s="51"/>
      <c r="J221" s="34"/>
      <c r="O221" s="38"/>
    </row>
    <row r="222" spans="4:15" s="39" customFormat="1" ht="12" customHeight="1">
      <c r="D222" s="51"/>
      <c r="E222" s="51"/>
      <c r="F222" s="51"/>
      <c r="J222" s="34"/>
      <c r="O222" s="38"/>
    </row>
    <row r="223" spans="4:15" s="39" customFormat="1" ht="12" customHeight="1">
      <c r="D223" s="51"/>
      <c r="E223" s="51"/>
      <c r="F223" s="51"/>
      <c r="J223" s="34"/>
      <c r="O223" s="38"/>
    </row>
    <row r="224" spans="4:15" s="39" customFormat="1" ht="12" customHeight="1">
      <c r="D224" s="51"/>
      <c r="E224" s="51"/>
      <c r="F224" s="51"/>
      <c r="J224" s="34"/>
      <c r="O224" s="38"/>
    </row>
    <row r="225" spans="4:15" s="39" customFormat="1" ht="12" customHeight="1">
      <c r="D225" s="51"/>
      <c r="E225" s="51"/>
      <c r="F225" s="51"/>
      <c r="J225" s="34"/>
      <c r="O225" s="38"/>
    </row>
    <row r="226" spans="4:15" s="39" customFormat="1" ht="12" customHeight="1">
      <c r="D226" s="51"/>
      <c r="E226" s="51"/>
      <c r="F226" s="51"/>
      <c r="J226" s="34"/>
      <c r="O226" s="38"/>
    </row>
    <row r="227" spans="4:15" s="39" customFormat="1" ht="12" customHeight="1">
      <c r="D227" s="51"/>
      <c r="E227" s="51"/>
      <c r="F227" s="51"/>
      <c r="J227" s="34"/>
      <c r="O227" s="38"/>
    </row>
    <row r="228" spans="4:15" s="39" customFormat="1" ht="12" customHeight="1">
      <c r="D228" s="51"/>
      <c r="E228" s="51"/>
      <c r="F228" s="51"/>
      <c r="J228" s="34"/>
      <c r="O228" s="38"/>
    </row>
    <row r="229" spans="4:15" s="39" customFormat="1" ht="12" customHeight="1">
      <c r="D229" s="51"/>
      <c r="E229" s="51"/>
      <c r="F229" s="51"/>
      <c r="J229" s="34"/>
      <c r="O229" s="38"/>
    </row>
    <row r="230" spans="4:15" s="39" customFormat="1" ht="12" customHeight="1">
      <c r="D230" s="51"/>
      <c r="E230" s="51"/>
      <c r="F230" s="51"/>
      <c r="J230" s="34"/>
      <c r="O230" s="38"/>
    </row>
    <row r="231" spans="4:15" s="39" customFormat="1" ht="12" customHeight="1">
      <c r="D231" s="51"/>
      <c r="E231" s="51"/>
      <c r="F231" s="51"/>
      <c r="J231" s="34"/>
      <c r="O231" s="38"/>
    </row>
    <row r="232" spans="4:15" s="39" customFormat="1" ht="12" customHeight="1">
      <c r="D232" s="51"/>
      <c r="E232" s="51"/>
      <c r="F232" s="51"/>
      <c r="J232" s="34"/>
      <c r="O232" s="38"/>
    </row>
    <row r="233" spans="4:15" s="39" customFormat="1" ht="12" customHeight="1">
      <c r="D233" s="51"/>
      <c r="E233" s="51"/>
      <c r="F233" s="51"/>
      <c r="J233" s="34"/>
      <c r="O233" s="38"/>
    </row>
    <row r="234" spans="4:15" s="39" customFormat="1" ht="12" customHeight="1">
      <c r="D234" s="51"/>
      <c r="E234" s="51"/>
      <c r="F234" s="51"/>
      <c r="J234" s="34"/>
      <c r="O234" s="38"/>
    </row>
    <row r="235" spans="4:15" s="39" customFormat="1" ht="12" customHeight="1">
      <c r="D235" s="51"/>
      <c r="E235" s="51"/>
      <c r="F235" s="51"/>
      <c r="J235" s="34"/>
      <c r="O235" s="38"/>
    </row>
    <row r="236" spans="4:15" s="39" customFormat="1" ht="12" customHeight="1">
      <c r="D236" s="51"/>
      <c r="E236" s="51"/>
      <c r="F236" s="51"/>
      <c r="J236" s="34"/>
      <c r="O236" s="38"/>
    </row>
    <row r="237" spans="4:15" s="39" customFormat="1" ht="12" customHeight="1">
      <c r="D237" s="51"/>
      <c r="E237" s="51"/>
      <c r="F237" s="51"/>
      <c r="J237" s="34"/>
      <c r="O237" s="38"/>
    </row>
    <row r="238" spans="4:15" s="39" customFormat="1" ht="12" customHeight="1">
      <c r="D238" s="51"/>
      <c r="E238" s="51"/>
      <c r="F238" s="51"/>
      <c r="J238" s="34"/>
      <c r="O238" s="38"/>
    </row>
    <row r="239" spans="4:15" s="39" customFormat="1" ht="12" customHeight="1">
      <c r="D239" s="51"/>
      <c r="E239" s="51"/>
      <c r="F239" s="51"/>
      <c r="J239" s="34"/>
      <c r="O239" s="38"/>
    </row>
    <row r="240" spans="4:15" s="39" customFormat="1" ht="12" customHeight="1">
      <c r="D240" s="51"/>
      <c r="E240" s="51"/>
      <c r="F240" s="51"/>
      <c r="J240" s="34"/>
      <c r="O240" s="38"/>
    </row>
    <row r="241" spans="4:15" s="39" customFormat="1" ht="12" customHeight="1">
      <c r="D241" s="51"/>
      <c r="E241" s="51"/>
      <c r="F241" s="51"/>
      <c r="J241" s="34"/>
      <c r="O241" s="38"/>
    </row>
    <row r="242" spans="4:15" s="39" customFormat="1" ht="12" customHeight="1">
      <c r="D242" s="51"/>
      <c r="E242" s="51"/>
      <c r="F242" s="51"/>
      <c r="J242" s="34"/>
      <c r="O242" s="38"/>
    </row>
    <row r="243" spans="4:15" s="39" customFormat="1" ht="12" customHeight="1">
      <c r="D243" s="51"/>
      <c r="E243" s="51"/>
      <c r="F243" s="51"/>
      <c r="J243" s="34"/>
      <c r="O243" s="38"/>
    </row>
    <row r="244" spans="4:15" s="39" customFormat="1" ht="12" customHeight="1">
      <c r="D244" s="51"/>
      <c r="E244" s="51"/>
      <c r="F244" s="51"/>
      <c r="J244" s="34"/>
      <c r="O244" s="38"/>
    </row>
    <row r="245" spans="4:15" s="39" customFormat="1" ht="12" customHeight="1">
      <c r="D245" s="51"/>
      <c r="E245" s="51"/>
      <c r="F245" s="51"/>
      <c r="J245" s="34"/>
      <c r="O245" s="38"/>
    </row>
    <row r="246" spans="4:15" s="39" customFormat="1" ht="12" customHeight="1">
      <c r="D246" s="51"/>
      <c r="E246" s="51"/>
      <c r="F246" s="51"/>
      <c r="J246" s="34"/>
      <c r="O246" s="38"/>
    </row>
    <row r="247" spans="4:15" s="39" customFormat="1" ht="12" customHeight="1">
      <c r="D247" s="51"/>
      <c r="E247" s="51"/>
      <c r="F247" s="51"/>
      <c r="J247" s="34"/>
      <c r="O247" s="38"/>
    </row>
    <row r="248" spans="4:15" s="39" customFormat="1" ht="12" customHeight="1">
      <c r="D248" s="51"/>
      <c r="E248" s="51"/>
      <c r="F248" s="51"/>
      <c r="J248" s="34"/>
      <c r="O248" s="38"/>
    </row>
    <row r="249" spans="4:15" s="39" customFormat="1" ht="12" customHeight="1">
      <c r="D249" s="51"/>
      <c r="E249" s="51"/>
      <c r="F249" s="51"/>
      <c r="J249" s="34"/>
      <c r="O249" s="38"/>
    </row>
    <row r="250" spans="4:15" s="39" customFormat="1" ht="12" customHeight="1">
      <c r="D250" s="51"/>
      <c r="E250" s="51"/>
      <c r="F250" s="51"/>
      <c r="J250" s="34"/>
      <c r="O250" s="38"/>
    </row>
    <row r="251" spans="4:15" s="39" customFormat="1" ht="12" customHeight="1">
      <c r="D251" s="51"/>
      <c r="E251" s="51"/>
      <c r="F251" s="51"/>
      <c r="J251" s="34"/>
      <c r="O251" s="38"/>
    </row>
    <row r="252" spans="4:15" s="39" customFormat="1" ht="12" customHeight="1">
      <c r="D252" s="51"/>
      <c r="E252" s="51"/>
      <c r="F252" s="51"/>
      <c r="J252" s="34"/>
      <c r="O252" s="38"/>
    </row>
    <row r="253" spans="4:15" s="39" customFormat="1" ht="12" customHeight="1">
      <c r="D253" s="51"/>
      <c r="E253" s="51"/>
      <c r="F253" s="51"/>
      <c r="J253" s="34"/>
      <c r="O253" s="38"/>
    </row>
    <row r="254" spans="4:15" s="39" customFormat="1" ht="12" customHeight="1">
      <c r="D254" s="51"/>
      <c r="E254" s="51"/>
      <c r="F254" s="51"/>
      <c r="J254" s="34"/>
      <c r="O254" s="38"/>
    </row>
    <row r="255" spans="4:15" s="39" customFormat="1" ht="12" customHeight="1">
      <c r="D255" s="51"/>
      <c r="E255" s="51"/>
      <c r="F255" s="51"/>
      <c r="J255" s="34"/>
      <c r="O255" s="38"/>
    </row>
    <row r="256" spans="4:15" s="39" customFormat="1" ht="12" customHeight="1">
      <c r="D256" s="51"/>
      <c r="E256" s="51"/>
      <c r="F256" s="51"/>
      <c r="J256" s="34"/>
      <c r="O256" s="38"/>
    </row>
    <row r="257" spans="4:15" s="39" customFormat="1" ht="12" customHeight="1">
      <c r="D257" s="51"/>
      <c r="E257" s="51"/>
      <c r="F257" s="51"/>
      <c r="J257" s="34"/>
      <c r="O257" s="38"/>
    </row>
    <row r="258" spans="4:15" s="39" customFormat="1" ht="12" customHeight="1">
      <c r="D258" s="51"/>
      <c r="E258" s="51"/>
      <c r="F258" s="51"/>
      <c r="J258" s="34"/>
      <c r="O258" s="38"/>
    </row>
    <row r="259" spans="4:15" s="39" customFormat="1" ht="12" customHeight="1">
      <c r="D259" s="51"/>
      <c r="E259" s="51"/>
      <c r="F259" s="51"/>
      <c r="J259" s="34"/>
      <c r="O259" s="38"/>
    </row>
    <row r="260" spans="4:15" s="39" customFormat="1" ht="12" customHeight="1">
      <c r="D260" s="51"/>
      <c r="E260" s="51"/>
      <c r="F260" s="51"/>
      <c r="J260" s="34"/>
      <c r="O260" s="38"/>
    </row>
    <row r="261" spans="4:15" s="39" customFormat="1" ht="12" customHeight="1">
      <c r="D261" s="51"/>
      <c r="E261" s="51"/>
      <c r="F261" s="51"/>
      <c r="J261" s="34"/>
      <c r="O261" s="38"/>
    </row>
    <row r="262" spans="4:15" s="39" customFormat="1" ht="12" customHeight="1">
      <c r="D262" s="51"/>
      <c r="E262" s="51"/>
      <c r="F262" s="51"/>
      <c r="J262" s="34"/>
      <c r="O262" s="38"/>
    </row>
    <row r="263" spans="4:15" s="39" customFormat="1" ht="12" customHeight="1">
      <c r="D263" s="51"/>
      <c r="E263" s="51"/>
      <c r="F263" s="51"/>
      <c r="J263" s="34"/>
      <c r="O263" s="38"/>
    </row>
    <row r="264" spans="4:15" s="39" customFormat="1" ht="12" customHeight="1">
      <c r="D264" s="51"/>
      <c r="E264" s="51"/>
      <c r="F264" s="51"/>
      <c r="J264" s="34"/>
      <c r="O264" s="38"/>
    </row>
    <row r="265" spans="4:15" s="39" customFormat="1" ht="12" customHeight="1">
      <c r="D265" s="51"/>
      <c r="E265" s="51"/>
      <c r="F265" s="51"/>
      <c r="J265" s="34"/>
      <c r="O265" s="38"/>
    </row>
    <row r="266" spans="4:15" s="39" customFormat="1" ht="12" customHeight="1">
      <c r="D266" s="51"/>
      <c r="E266" s="51"/>
      <c r="F266" s="51"/>
      <c r="J266" s="34"/>
      <c r="O266" s="38"/>
    </row>
    <row r="267" spans="4:15" s="39" customFormat="1" ht="12" customHeight="1">
      <c r="D267" s="51"/>
      <c r="E267" s="51"/>
      <c r="F267" s="51"/>
      <c r="J267" s="34"/>
      <c r="O267" s="38"/>
    </row>
    <row r="268" spans="4:15" s="39" customFormat="1" ht="12" customHeight="1">
      <c r="D268" s="51"/>
      <c r="E268" s="51"/>
      <c r="F268" s="51"/>
      <c r="J268" s="34"/>
      <c r="O268" s="38"/>
    </row>
    <row r="269" spans="4:15" s="39" customFormat="1" ht="12" customHeight="1">
      <c r="D269" s="51"/>
      <c r="E269" s="51"/>
      <c r="F269" s="51"/>
      <c r="J269" s="34"/>
      <c r="O269" s="38"/>
    </row>
    <row r="270" spans="4:15" s="39" customFormat="1" ht="12" customHeight="1">
      <c r="D270" s="51"/>
      <c r="E270" s="51"/>
      <c r="F270" s="51"/>
      <c r="J270" s="34"/>
      <c r="O270" s="38"/>
    </row>
    <row r="271" spans="4:15" s="39" customFormat="1" ht="12" customHeight="1">
      <c r="D271" s="51"/>
      <c r="E271" s="51"/>
      <c r="F271" s="51"/>
      <c r="J271" s="34"/>
      <c r="O271" s="38"/>
    </row>
    <row r="272" spans="4:15" s="39" customFormat="1" ht="12" customHeight="1">
      <c r="D272" s="51"/>
      <c r="E272" s="51"/>
      <c r="F272" s="51"/>
      <c r="J272" s="34"/>
      <c r="O272" s="38"/>
    </row>
    <row r="273" spans="4:15" s="39" customFormat="1" ht="12" customHeight="1">
      <c r="D273" s="51"/>
      <c r="E273" s="51"/>
      <c r="F273" s="51"/>
      <c r="J273" s="34"/>
      <c r="O273" s="38"/>
    </row>
    <row r="274" spans="4:15" s="39" customFormat="1" ht="12" customHeight="1">
      <c r="D274" s="51"/>
      <c r="E274" s="51"/>
      <c r="F274" s="51"/>
      <c r="J274" s="34"/>
      <c r="O274" s="38"/>
    </row>
    <row r="275" spans="4:15" s="39" customFormat="1" ht="12" customHeight="1">
      <c r="D275" s="51"/>
      <c r="E275" s="51"/>
      <c r="F275" s="51"/>
      <c r="J275" s="34"/>
      <c r="O275" s="38"/>
    </row>
    <row r="276" spans="4:15" s="39" customFormat="1" ht="12" customHeight="1">
      <c r="D276" s="51"/>
      <c r="E276" s="51"/>
      <c r="F276" s="51"/>
      <c r="J276" s="34"/>
      <c r="O276" s="38"/>
    </row>
    <row r="277" spans="4:15" s="39" customFormat="1" ht="12" customHeight="1">
      <c r="D277" s="51"/>
      <c r="E277" s="51"/>
      <c r="F277" s="51"/>
      <c r="J277" s="34"/>
      <c r="O277" s="38"/>
    </row>
    <row r="278" spans="4:15" s="39" customFormat="1" ht="12" customHeight="1">
      <c r="D278" s="51"/>
      <c r="E278" s="51"/>
      <c r="F278" s="51"/>
      <c r="J278" s="34"/>
      <c r="O278" s="38"/>
    </row>
    <row r="279" spans="4:15" s="39" customFormat="1" ht="12" customHeight="1">
      <c r="D279" s="51"/>
      <c r="E279" s="51"/>
      <c r="F279" s="51"/>
      <c r="J279" s="34"/>
      <c r="O279" s="38"/>
    </row>
    <row r="280" spans="4:15" s="39" customFormat="1" ht="12" customHeight="1">
      <c r="D280" s="51"/>
      <c r="E280" s="51"/>
      <c r="F280" s="51"/>
      <c r="J280" s="34"/>
      <c r="O280" s="38"/>
    </row>
    <row r="281" spans="4:15" s="39" customFormat="1" ht="12" customHeight="1">
      <c r="D281" s="51"/>
      <c r="E281" s="51"/>
      <c r="F281" s="51"/>
      <c r="J281" s="34"/>
      <c r="O281" s="38"/>
    </row>
    <row r="282" spans="4:15" s="39" customFormat="1" ht="12" customHeight="1">
      <c r="D282" s="51"/>
      <c r="E282" s="51"/>
      <c r="F282" s="51"/>
      <c r="J282" s="34"/>
      <c r="O282" s="38"/>
    </row>
    <row r="283" spans="4:15" s="39" customFormat="1" ht="12" customHeight="1">
      <c r="D283" s="51"/>
      <c r="E283" s="51"/>
      <c r="F283" s="51"/>
      <c r="J283" s="34"/>
      <c r="O283" s="38"/>
    </row>
    <row r="284" spans="4:15" s="39" customFormat="1" ht="12" customHeight="1">
      <c r="D284" s="51"/>
      <c r="E284" s="51"/>
      <c r="F284" s="51"/>
      <c r="J284" s="34"/>
      <c r="O284" s="38"/>
    </row>
    <row r="285" spans="4:15" s="39" customFormat="1" ht="12" customHeight="1">
      <c r="D285" s="51"/>
      <c r="E285" s="51"/>
      <c r="F285" s="51"/>
      <c r="J285" s="34"/>
      <c r="O285" s="38"/>
    </row>
    <row r="286" spans="4:15" s="39" customFormat="1" ht="12" customHeight="1">
      <c r="D286" s="51"/>
      <c r="E286" s="51"/>
      <c r="F286" s="51"/>
      <c r="J286" s="34"/>
      <c r="O286" s="38"/>
    </row>
    <row r="287" spans="4:15" s="39" customFormat="1" ht="12" customHeight="1">
      <c r="D287" s="51"/>
      <c r="E287" s="51"/>
      <c r="F287" s="51"/>
      <c r="J287" s="34"/>
      <c r="O287" s="38"/>
    </row>
    <row r="288" spans="4:15" s="39" customFormat="1" ht="12" customHeight="1">
      <c r="D288" s="51"/>
      <c r="E288" s="51"/>
      <c r="F288" s="51"/>
      <c r="J288" s="34"/>
      <c r="O288" s="38"/>
    </row>
    <row r="289" spans="4:15" s="39" customFormat="1" ht="12" customHeight="1">
      <c r="D289" s="51"/>
      <c r="E289" s="51"/>
      <c r="F289" s="51"/>
      <c r="J289" s="34"/>
      <c r="O289" s="38"/>
    </row>
    <row r="290" spans="4:15" s="39" customFormat="1" ht="12" customHeight="1">
      <c r="D290" s="51"/>
      <c r="E290" s="51"/>
      <c r="F290" s="51"/>
      <c r="J290" s="34"/>
      <c r="O290" s="38"/>
    </row>
    <row r="291" spans="4:15" s="39" customFormat="1" ht="12" customHeight="1">
      <c r="D291" s="51"/>
      <c r="E291" s="51"/>
      <c r="F291" s="51"/>
      <c r="J291" s="34"/>
      <c r="O291" s="38"/>
    </row>
    <row r="292" spans="4:15" s="39" customFormat="1" ht="12" customHeight="1">
      <c r="D292" s="51"/>
      <c r="E292" s="51"/>
      <c r="F292" s="51"/>
      <c r="J292" s="34"/>
      <c r="O292" s="38"/>
    </row>
    <row r="293" spans="4:15" s="39" customFormat="1" ht="12" customHeight="1">
      <c r="D293" s="51"/>
      <c r="E293" s="51"/>
      <c r="F293" s="51"/>
      <c r="J293" s="34"/>
      <c r="O293" s="38"/>
    </row>
    <row r="294" spans="4:15" s="39" customFormat="1" ht="12" customHeight="1">
      <c r="D294" s="51"/>
      <c r="E294" s="51"/>
      <c r="F294" s="51"/>
      <c r="J294" s="34"/>
      <c r="O294" s="38"/>
    </row>
    <row r="295" spans="4:15" s="39" customFormat="1" ht="12" customHeight="1">
      <c r="D295" s="51"/>
      <c r="E295" s="51"/>
      <c r="F295" s="51"/>
      <c r="J295" s="34"/>
      <c r="O295" s="38"/>
    </row>
    <row r="296" spans="4:15" s="39" customFormat="1" ht="12" customHeight="1">
      <c r="D296" s="51"/>
      <c r="E296" s="51"/>
      <c r="F296" s="51"/>
      <c r="J296" s="34"/>
      <c r="O296" s="38"/>
    </row>
    <row r="297" spans="4:15" s="39" customFormat="1" ht="12" customHeight="1">
      <c r="D297" s="51"/>
      <c r="E297" s="51"/>
      <c r="F297" s="51"/>
      <c r="J297" s="34"/>
      <c r="O297" s="38"/>
    </row>
    <row r="298" spans="4:15" s="39" customFormat="1" ht="12" customHeight="1">
      <c r="D298" s="51"/>
      <c r="E298" s="51"/>
      <c r="F298" s="51"/>
      <c r="J298" s="34"/>
      <c r="O298" s="38"/>
    </row>
    <row r="299" spans="4:15" s="39" customFormat="1" ht="12" customHeight="1">
      <c r="D299" s="51"/>
      <c r="E299" s="51"/>
      <c r="F299" s="51"/>
      <c r="J299" s="34"/>
      <c r="O299" s="38"/>
    </row>
    <row r="300" spans="4:15" s="39" customFormat="1" ht="12" customHeight="1">
      <c r="D300" s="51"/>
      <c r="E300" s="51"/>
      <c r="F300" s="51"/>
      <c r="J300" s="34"/>
      <c r="O300" s="38"/>
    </row>
    <row r="301" spans="4:15" s="39" customFormat="1" ht="12" customHeight="1">
      <c r="D301" s="51"/>
      <c r="E301" s="51"/>
      <c r="F301" s="51"/>
      <c r="J301" s="34"/>
      <c r="O301" s="38"/>
    </row>
    <row r="302" spans="4:15" s="39" customFormat="1" ht="12" customHeight="1">
      <c r="D302" s="51"/>
      <c r="E302" s="51"/>
      <c r="F302" s="51"/>
      <c r="J302" s="34"/>
      <c r="O302" s="38"/>
    </row>
    <row r="303" spans="4:15" s="39" customFormat="1" ht="12" customHeight="1">
      <c r="D303" s="51"/>
      <c r="E303" s="51"/>
      <c r="F303" s="51"/>
      <c r="J303" s="34"/>
      <c r="O303" s="38"/>
    </row>
    <row r="304" spans="4:15" s="39" customFormat="1" ht="12" customHeight="1">
      <c r="D304" s="51"/>
      <c r="E304" s="51"/>
      <c r="F304" s="51"/>
      <c r="J304" s="34"/>
      <c r="O304" s="38"/>
    </row>
    <row r="305" spans="4:15" s="39" customFormat="1" ht="12" customHeight="1">
      <c r="D305" s="51"/>
      <c r="E305" s="51"/>
      <c r="F305" s="51"/>
      <c r="J305" s="34"/>
      <c r="O305" s="38"/>
    </row>
    <row r="306" spans="4:15" s="39" customFormat="1" ht="12" customHeight="1">
      <c r="D306" s="51"/>
      <c r="E306" s="51"/>
      <c r="F306" s="51"/>
      <c r="J306" s="34"/>
      <c r="O306" s="38"/>
    </row>
    <row r="307" spans="4:15" s="39" customFormat="1" ht="12" customHeight="1">
      <c r="D307" s="51"/>
      <c r="E307" s="51"/>
      <c r="F307" s="51"/>
      <c r="J307" s="34"/>
      <c r="O307" s="38"/>
    </row>
    <row r="308" spans="4:15" s="39" customFormat="1" ht="12" customHeight="1">
      <c r="D308" s="51"/>
      <c r="E308" s="51"/>
      <c r="F308" s="51"/>
      <c r="J308" s="34"/>
      <c r="O308" s="38"/>
    </row>
    <row r="309" spans="4:15" s="39" customFormat="1" ht="12" customHeight="1">
      <c r="D309" s="51"/>
      <c r="E309" s="51"/>
      <c r="F309" s="51"/>
      <c r="J309" s="34"/>
      <c r="O309" s="38"/>
    </row>
    <row r="310" spans="4:15" s="39" customFormat="1" ht="12" customHeight="1">
      <c r="D310" s="51"/>
      <c r="E310" s="51"/>
      <c r="F310" s="51"/>
      <c r="J310" s="34"/>
      <c r="O310" s="38"/>
    </row>
    <row r="311" spans="4:15" s="39" customFormat="1" ht="12" customHeight="1">
      <c r="D311" s="51"/>
      <c r="E311" s="51"/>
      <c r="F311" s="51"/>
      <c r="J311" s="34"/>
      <c r="O311" s="38"/>
    </row>
    <row r="312" spans="4:15" s="39" customFormat="1" ht="12" customHeight="1">
      <c r="D312" s="51"/>
      <c r="E312" s="51"/>
      <c r="F312" s="51"/>
      <c r="J312" s="34"/>
      <c r="O312" s="38"/>
    </row>
    <row r="313" spans="4:15" s="39" customFormat="1" ht="12" customHeight="1">
      <c r="D313" s="51"/>
      <c r="E313" s="51"/>
      <c r="F313" s="51"/>
      <c r="J313" s="34"/>
      <c r="O313" s="38"/>
    </row>
    <row r="314" spans="4:15" s="39" customFormat="1" ht="12" customHeight="1">
      <c r="D314" s="51"/>
      <c r="E314" s="51"/>
      <c r="F314" s="51"/>
      <c r="J314" s="34"/>
      <c r="O314" s="38"/>
    </row>
    <row r="315" spans="4:15" s="39" customFormat="1" ht="12" customHeight="1">
      <c r="D315" s="51"/>
      <c r="E315" s="51"/>
      <c r="F315" s="51"/>
      <c r="J315" s="34"/>
      <c r="O315" s="38"/>
    </row>
    <row r="316" spans="4:15" s="39" customFormat="1" ht="12" customHeight="1">
      <c r="D316" s="51"/>
      <c r="E316" s="51"/>
      <c r="F316" s="51"/>
      <c r="J316" s="34"/>
      <c r="O316" s="38"/>
    </row>
    <row r="317" spans="4:15" s="39" customFormat="1" ht="12" customHeight="1">
      <c r="D317" s="51"/>
      <c r="E317" s="51"/>
      <c r="F317" s="51"/>
      <c r="J317" s="34"/>
      <c r="O317" s="38"/>
    </row>
    <row r="318" spans="4:15" s="39" customFormat="1" ht="12" customHeight="1">
      <c r="D318" s="51"/>
      <c r="E318" s="51"/>
      <c r="F318" s="51"/>
      <c r="J318" s="34"/>
      <c r="O318" s="38"/>
    </row>
    <row r="319" spans="4:15" s="39" customFormat="1" ht="12" customHeight="1">
      <c r="D319" s="51"/>
      <c r="E319" s="51"/>
      <c r="F319" s="51"/>
      <c r="J319" s="34"/>
      <c r="O319" s="38"/>
    </row>
    <row r="320" spans="4:15" s="39" customFormat="1" ht="12" customHeight="1">
      <c r="D320" s="51"/>
      <c r="E320" s="51"/>
      <c r="F320" s="51"/>
      <c r="J320" s="34"/>
      <c r="O320" s="38"/>
    </row>
    <row r="321" spans="4:15" s="39" customFormat="1" ht="12" customHeight="1">
      <c r="D321" s="51"/>
      <c r="E321" s="51"/>
      <c r="F321" s="51"/>
      <c r="J321" s="34"/>
      <c r="O321" s="38"/>
    </row>
    <row r="322" spans="4:15" s="39" customFormat="1" ht="12" customHeight="1">
      <c r="D322" s="51"/>
      <c r="E322" s="51"/>
      <c r="F322" s="51"/>
      <c r="J322" s="34"/>
      <c r="O322" s="38"/>
    </row>
    <row r="323" spans="4:15" s="39" customFormat="1" ht="12" customHeight="1">
      <c r="D323" s="51"/>
      <c r="E323" s="51"/>
      <c r="F323" s="51"/>
      <c r="J323" s="34"/>
      <c r="O323" s="38"/>
    </row>
    <row r="324" spans="4:15" s="39" customFormat="1" ht="12" customHeight="1">
      <c r="D324" s="51"/>
      <c r="E324" s="51"/>
      <c r="F324" s="51"/>
      <c r="J324" s="34"/>
      <c r="O324" s="38"/>
    </row>
    <row r="325" spans="4:15" s="39" customFormat="1" ht="12" customHeight="1">
      <c r="D325" s="51"/>
      <c r="E325" s="51"/>
      <c r="F325" s="51"/>
      <c r="J325" s="34"/>
      <c r="O325" s="38"/>
    </row>
    <row r="326" spans="4:15" s="39" customFormat="1" ht="12" customHeight="1">
      <c r="D326" s="51"/>
      <c r="E326" s="51"/>
      <c r="F326" s="51"/>
      <c r="J326" s="34"/>
      <c r="O326" s="38"/>
    </row>
    <row r="327" spans="4:15" s="39" customFormat="1" ht="12" customHeight="1">
      <c r="D327" s="51"/>
      <c r="E327" s="51"/>
      <c r="F327" s="51"/>
      <c r="J327" s="34"/>
      <c r="O327" s="38"/>
    </row>
    <row r="328" spans="4:15" s="39" customFormat="1" ht="12" customHeight="1">
      <c r="D328" s="51"/>
      <c r="E328" s="51"/>
      <c r="F328" s="51"/>
      <c r="J328" s="34"/>
      <c r="O328" s="38"/>
    </row>
    <row r="329" spans="4:15" s="39" customFormat="1" ht="12" customHeight="1">
      <c r="D329" s="51"/>
      <c r="E329" s="51"/>
      <c r="F329" s="51"/>
      <c r="J329" s="34"/>
      <c r="O329" s="38"/>
    </row>
    <row r="330" spans="4:15" s="39" customFormat="1" ht="12" customHeight="1">
      <c r="D330" s="51"/>
      <c r="E330" s="51"/>
      <c r="F330" s="51"/>
      <c r="J330" s="34"/>
      <c r="O330" s="38"/>
    </row>
    <row r="331" spans="4:15" s="39" customFormat="1" ht="12" customHeight="1">
      <c r="D331" s="51"/>
      <c r="E331" s="51"/>
      <c r="F331" s="51"/>
      <c r="J331" s="34"/>
      <c r="O331" s="38"/>
    </row>
    <row r="332" spans="4:15" s="39" customFormat="1" ht="12" customHeight="1">
      <c r="D332" s="51"/>
      <c r="E332" s="51"/>
      <c r="F332" s="51"/>
      <c r="J332" s="34"/>
      <c r="O332" s="38"/>
    </row>
    <row r="333" spans="4:15" s="39" customFormat="1" ht="12" customHeight="1">
      <c r="D333" s="51"/>
      <c r="E333" s="51"/>
      <c r="F333" s="51"/>
      <c r="J333" s="34"/>
      <c r="O333" s="38"/>
    </row>
    <row r="334" spans="4:15" s="39" customFormat="1" ht="12" customHeight="1">
      <c r="D334" s="51"/>
      <c r="E334" s="51"/>
      <c r="F334" s="51"/>
      <c r="J334" s="34"/>
      <c r="O334" s="38"/>
    </row>
    <row r="335" spans="4:15" s="39" customFormat="1" ht="12" customHeight="1">
      <c r="D335" s="51"/>
      <c r="E335" s="51"/>
      <c r="F335" s="51"/>
      <c r="J335" s="34"/>
      <c r="O335" s="38"/>
    </row>
    <row r="336" spans="4:15" s="39" customFormat="1" ht="12" customHeight="1">
      <c r="D336" s="51"/>
      <c r="E336" s="51"/>
      <c r="F336" s="51"/>
      <c r="J336" s="34"/>
      <c r="O336" s="38"/>
    </row>
    <row r="337" spans="4:15" s="39" customFormat="1" ht="12" customHeight="1">
      <c r="D337" s="51"/>
      <c r="E337" s="51"/>
      <c r="F337" s="51"/>
      <c r="J337" s="34"/>
      <c r="O337" s="38"/>
    </row>
    <row r="338" spans="4:15" s="39" customFormat="1" ht="12" customHeight="1">
      <c r="D338" s="51"/>
      <c r="E338" s="51"/>
      <c r="F338" s="51"/>
      <c r="J338" s="34"/>
      <c r="O338" s="38"/>
    </row>
    <row r="339" spans="4:15" s="39" customFormat="1" ht="12" customHeight="1">
      <c r="D339" s="51"/>
      <c r="E339" s="51"/>
      <c r="F339" s="51"/>
      <c r="J339" s="34"/>
      <c r="O339" s="38"/>
    </row>
    <row r="340" spans="4:15" s="39" customFormat="1" ht="12" customHeight="1">
      <c r="D340" s="51"/>
      <c r="E340" s="51"/>
      <c r="F340" s="51"/>
      <c r="J340" s="34"/>
      <c r="O340" s="38"/>
    </row>
    <row r="341" spans="4:15" s="39" customFormat="1" ht="12" customHeight="1">
      <c r="D341" s="51"/>
      <c r="E341" s="51"/>
      <c r="F341" s="51"/>
      <c r="J341" s="34"/>
      <c r="O341" s="38"/>
    </row>
    <row r="342" spans="4:15" s="39" customFormat="1" ht="12" customHeight="1">
      <c r="D342" s="51"/>
      <c r="E342" s="51"/>
      <c r="F342" s="51"/>
      <c r="J342" s="34"/>
      <c r="O342" s="38"/>
    </row>
    <row r="343" spans="4:15" s="39" customFormat="1" ht="12" customHeight="1">
      <c r="D343" s="51"/>
      <c r="E343" s="51"/>
      <c r="F343" s="51"/>
      <c r="J343" s="34"/>
      <c r="O343" s="38"/>
    </row>
    <row r="344" spans="4:15" s="39" customFormat="1" ht="12" customHeight="1">
      <c r="D344" s="51"/>
      <c r="E344" s="51"/>
      <c r="F344" s="51"/>
      <c r="J344" s="34"/>
      <c r="O344" s="38"/>
    </row>
    <row r="345" spans="4:15" s="39" customFormat="1" ht="12" customHeight="1">
      <c r="D345" s="51"/>
      <c r="E345" s="51"/>
      <c r="F345" s="51"/>
      <c r="J345" s="34"/>
      <c r="O345" s="38"/>
    </row>
    <row r="346" spans="4:15" s="39" customFormat="1" ht="12" customHeight="1">
      <c r="D346" s="51"/>
      <c r="E346" s="51"/>
      <c r="F346" s="51"/>
      <c r="J346" s="34"/>
      <c r="O346" s="38"/>
    </row>
    <row r="347" spans="4:15" s="39" customFormat="1" ht="12" customHeight="1">
      <c r="D347" s="51"/>
      <c r="E347" s="51"/>
      <c r="F347" s="51"/>
      <c r="J347" s="34"/>
      <c r="O347" s="38"/>
    </row>
    <row r="348" spans="4:15" s="39" customFormat="1" ht="12" customHeight="1">
      <c r="D348" s="51"/>
      <c r="E348" s="51"/>
      <c r="F348" s="51"/>
      <c r="J348" s="34"/>
      <c r="O348" s="38"/>
    </row>
    <row r="349" spans="4:15" s="39" customFormat="1" ht="12" customHeight="1">
      <c r="D349" s="51"/>
      <c r="E349" s="51"/>
      <c r="F349" s="51"/>
      <c r="J349" s="34"/>
      <c r="O349" s="38"/>
    </row>
    <row r="350" spans="4:15" s="39" customFormat="1" ht="12" customHeight="1">
      <c r="D350" s="51"/>
      <c r="E350" s="51"/>
      <c r="F350" s="51"/>
      <c r="J350" s="34"/>
      <c r="O350" s="38"/>
    </row>
    <row r="351" spans="4:15" s="39" customFormat="1" ht="12" customHeight="1">
      <c r="D351" s="51"/>
      <c r="E351" s="51"/>
      <c r="F351" s="51"/>
      <c r="J351" s="34"/>
      <c r="O351" s="38"/>
    </row>
    <row r="352" spans="4:15" s="39" customFormat="1" ht="12" customHeight="1">
      <c r="D352" s="51"/>
      <c r="E352" s="51"/>
      <c r="F352" s="51"/>
      <c r="J352" s="34"/>
      <c r="O352" s="38"/>
    </row>
    <row r="353" spans="4:15" s="39" customFormat="1" ht="12" customHeight="1">
      <c r="D353" s="51"/>
      <c r="E353" s="51"/>
      <c r="F353" s="51"/>
      <c r="J353" s="34"/>
      <c r="O353" s="38"/>
    </row>
    <row r="354" spans="4:15" s="39" customFormat="1" ht="12" customHeight="1">
      <c r="D354" s="51"/>
      <c r="E354" s="51"/>
      <c r="F354" s="51"/>
      <c r="J354" s="34"/>
      <c r="O354" s="38"/>
    </row>
    <row r="355" spans="4:15" s="39" customFormat="1" ht="12" customHeight="1">
      <c r="D355" s="51"/>
      <c r="E355" s="51"/>
      <c r="F355" s="51"/>
      <c r="J355" s="34"/>
      <c r="O355" s="38"/>
    </row>
    <row r="356" spans="4:15" s="39" customFormat="1" ht="12" customHeight="1">
      <c r="D356" s="51"/>
      <c r="E356" s="51"/>
      <c r="F356" s="51"/>
      <c r="J356" s="34"/>
      <c r="O356" s="38"/>
    </row>
    <row r="357" spans="4:15" s="39" customFormat="1" ht="12" customHeight="1">
      <c r="D357" s="51"/>
      <c r="E357" s="51"/>
      <c r="F357" s="51"/>
      <c r="J357" s="34"/>
      <c r="O357" s="38"/>
    </row>
    <row r="358" spans="4:15" s="39" customFormat="1" ht="12" customHeight="1">
      <c r="D358" s="51"/>
      <c r="E358" s="51"/>
      <c r="F358" s="51"/>
      <c r="J358" s="34"/>
      <c r="O358" s="38"/>
    </row>
    <row r="359" spans="4:15" s="39" customFormat="1" ht="12" customHeight="1">
      <c r="D359" s="51"/>
      <c r="E359" s="51"/>
      <c r="F359" s="51"/>
      <c r="J359" s="34"/>
      <c r="O359" s="38"/>
    </row>
    <row r="360" spans="4:15" s="39" customFormat="1" ht="12" customHeight="1">
      <c r="D360" s="51"/>
      <c r="E360" s="51"/>
      <c r="F360" s="51"/>
      <c r="J360" s="34"/>
      <c r="O360" s="38"/>
    </row>
    <row r="361" spans="4:15" s="39" customFormat="1" ht="12" customHeight="1">
      <c r="D361" s="51"/>
      <c r="E361" s="51"/>
      <c r="F361" s="51"/>
      <c r="J361" s="34"/>
      <c r="O361" s="38"/>
    </row>
    <row r="362" spans="4:15" s="39" customFormat="1" ht="12" customHeight="1">
      <c r="D362" s="51"/>
      <c r="E362" s="51"/>
      <c r="F362" s="51"/>
      <c r="J362" s="34"/>
      <c r="O362" s="38"/>
    </row>
    <row r="363" spans="4:15" s="39" customFormat="1" ht="12" customHeight="1">
      <c r="D363" s="51"/>
      <c r="E363" s="51"/>
      <c r="F363" s="51"/>
      <c r="J363" s="34"/>
      <c r="O363" s="38"/>
    </row>
    <row r="364" spans="4:15" s="39" customFormat="1" ht="12" customHeight="1">
      <c r="D364" s="51"/>
      <c r="E364" s="51"/>
      <c r="F364" s="51"/>
      <c r="J364" s="34"/>
      <c r="O364" s="38"/>
    </row>
    <row r="365" spans="4:15" s="39" customFormat="1" ht="12" customHeight="1">
      <c r="D365" s="51"/>
      <c r="E365" s="51"/>
      <c r="F365" s="51"/>
      <c r="J365" s="34"/>
      <c r="O365" s="38"/>
    </row>
    <row r="366" spans="4:15" s="39" customFormat="1" ht="12" customHeight="1">
      <c r="D366" s="51"/>
      <c r="E366" s="51"/>
      <c r="F366" s="51"/>
      <c r="J366" s="34"/>
      <c r="O366" s="38"/>
    </row>
    <row r="367" spans="4:15" s="39" customFormat="1" ht="12" customHeight="1">
      <c r="D367" s="51"/>
      <c r="E367" s="51"/>
      <c r="F367" s="51"/>
      <c r="J367" s="34"/>
      <c r="O367" s="38"/>
    </row>
    <row r="368" spans="4:15" s="39" customFormat="1" ht="12" customHeight="1">
      <c r="D368" s="51"/>
      <c r="E368" s="51"/>
      <c r="F368" s="51"/>
      <c r="J368" s="34"/>
      <c r="O368" s="38"/>
    </row>
    <row r="369" spans="4:15" s="39" customFormat="1" ht="12" customHeight="1">
      <c r="D369" s="51"/>
      <c r="E369" s="51"/>
      <c r="F369" s="51"/>
      <c r="J369" s="34"/>
      <c r="O369" s="38"/>
    </row>
    <row r="370" spans="4:15" s="39" customFormat="1" ht="12" customHeight="1">
      <c r="D370" s="51"/>
      <c r="E370" s="51"/>
      <c r="F370" s="51"/>
      <c r="J370" s="34"/>
      <c r="O370" s="38"/>
    </row>
    <row r="371" spans="4:15" s="39" customFormat="1" ht="12" customHeight="1">
      <c r="D371" s="51"/>
      <c r="E371" s="51"/>
      <c r="F371" s="51"/>
      <c r="J371" s="34"/>
      <c r="O371" s="38"/>
    </row>
    <row r="372" spans="4:15" s="39" customFormat="1" ht="12" customHeight="1">
      <c r="D372" s="51"/>
      <c r="E372" s="51"/>
      <c r="F372" s="51"/>
      <c r="J372" s="34"/>
      <c r="O372" s="38"/>
    </row>
    <row r="373" spans="4:15" s="39" customFormat="1" ht="12" customHeight="1">
      <c r="D373" s="51"/>
      <c r="E373" s="51"/>
      <c r="F373" s="51"/>
      <c r="J373" s="34"/>
      <c r="O373" s="38"/>
    </row>
    <row r="374" spans="4:15" s="39" customFormat="1" ht="12" customHeight="1">
      <c r="D374" s="51"/>
      <c r="E374" s="51"/>
      <c r="F374" s="51"/>
      <c r="J374" s="34"/>
      <c r="O374" s="38"/>
    </row>
    <row r="375" spans="4:15" s="39" customFormat="1" ht="12" customHeight="1">
      <c r="D375" s="51"/>
      <c r="E375" s="51"/>
      <c r="F375" s="51"/>
      <c r="J375" s="34"/>
      <c r="O375" s="38"/>
    </row>
    <row r="376" spans="4:15" s="39" customFormat="1" ht="12" customHeight="1">
      <c r="D376" s="51"/>
      <c r="E376" s="51"/>
      <c r="F376" s="51"/>
      <c r="J376" s="34"/>
      <c r="O376" s="38"/>
    </row>
    <row r="377" spans="4:15" s="39" customFormat="1" ht="12" customHeight="1">
      <c r="D377" s="51"/>
      <c r="E377" s="51"/>
      <c r="F377" s="51"/>
      <c r="J377" s="34"/>
      <c r="O377" s="38"/>
    </row>
    <row r="378" spans="4:15" s="39" customFormat="1" ht="12" customHeight="1">
      <c r="D378" s="51"/>
      <c r="E378" s="51"/>
      <c r="F378" s="51"/>
      <c r="J378" s="34"/>
      <c r="O378" s="38"/>
    </row>
    <row r="379" spans="4:15" s="39" customFormat="1" ht="12" customHeight="1">
      <c r="D379" s="51"/>
      <c r="E379" s="51"/>
      <c r="F379" s="51"/>
      <c r="J379" s="34"/>
      <c r="O379" s="38"/>
    </row>
    <row r="380" spans="4:15" s="39" customFormat="1" ht="12" customHeight="1">
      <c r="D380" s="51"/>
      <c r="E380" s="51"/>
      <c r="F380" s="51"/>
      <c r="J380" s="34"/>
      <c r="O380" s="38"/>
    </row>
    <row r="381" spans="4:15" s="39" customFormat="1" ht="12" customHeight="1">
      <c r="D381" s="51"/>
      <c r="E381" s="51"/>
      <c r="F381" s="51"/>
      <c r="J381" s="34"/>
      <c r="O381" s="38"/>
    </row>
    <row r="382" spans="4:15" s="39" customFormat="1" ht="12" customHeight="1">
      <c r="D382" s="51"/>
      <c r="E382" s="51"/>
      <c r="F382" s="51"/>
      <c r="J382" s="34"/>
      <c r="O382" s="38"/>
    </row>
    <row r="383" spans="4:15" s="39" customFormat="1" ht="12" customHeight="1">
      <c r="D383" s="51"/>
      <c r="E383" s="51"/>
      <c r="F383" s="51"/>
      <c r="J383" s="34"/>
      <c r="O383" s="38"/>
    </row>
    <row r="384" spans="4:15" s="39" customFormat="1" ht="12" customHeight="1">
      <c r="D384" s="51"/>
      <c r="E384" s="51"/>
      <c r="F384" s="51"/>
      <c r="J384" s="34"/>
      <c r="O384" s="38"/>
    </row>
    <row r="385" spans="4:15" s="39" customFormat="1" ht="12" customHeight="1">
      <c r="D385" s="51"/>
      <c r="E385" s="51"/>
      <c r="F385" s="51"/>
      <c r="J385" s="34"/>
      <c r="O385" s="38"/>
    </row>
    <row r="386" spans="4:15" s="39" customFormat="1" ht="12" customHeight="1">
      <c r="D386" s="51"/>
      <c r="E386" s="51"/>
      <c r="F386" s="51"/>
      <c r="J386" s="34"/>
      <c r="O386" s="38"/>
    </row>
    <row r="387" spans="4:15" s="39" customFormat="1" ht="12" customHeight="1">
      <c r="D387" s="51"/>
      <c r="E387" s="51"/>
      <c r="F387" s="51"/>
      <c r="J387" s="34"/>
      <c r="O387" s="38"/>
    </row>
    <row r="388" spans="4:15" s="39" customFormat="1" ht="12" customHeight="1">
      <c r="D388" s="51"/>
      <c r="E388" s="51"/>
      <c r="F388" s="51"/>
      <c r="J388" s="34"/>
      <c r="O388" s="38"/>
    </row>
    <row r="389" spans="4:15" s="39" customFormat="1" ht="12" customHeight="1">
      <c r="D389" s="51"/>
      <c r="E389" s="51"/>
      <c r="F389" s="51"/>
      <c r="J389" s="34"/>
      <c r="O389" s="38"/>
    </row>
    <row r="390" spans="4:15" s="39" customFormat="1" ht="12" customHeight="1">
      <c r="D390" s="51"/>
      <c r="E390" s="51"/>
      <c r="F390" s="51"/>
      <c r="J390" s="34"/>
      <c r="O390" s="38"/>
    </row>
    <row r="391" spans="4:15" s="39" customFormat="1" ht="12" customHeight="1">
      <c r="D391" s="51"/>
      <c r="E391" s="51"/>
      <c r="F391" s="51"/>
      <c r="J391" s="34"/>
      <c r="O391" s="38"/>
    </row>
    <row r="392" spans="4:15" s="39" customFormat="1" ht="12" customHeight="1">
      <c r="D392" s="51"/>
      <c r="E392" s="51"/>
      <c r="F392" s="51"/>
      <c r="J392" s="34"/>
      <c r="O392" s="38"/>
    </row>
    <row r="393" spans="4:15" s="39" customFormat="1" ht="12" customHeight="1">
      <c r="D393" s="51"/>
      <c r="E393" s="51"/>
      <c r="F393" s="51"/>
      <c r="J393" s="34"/>
      <c r="O393" s="38"/>
    </row>
    <row r="394" spans="4:15" s="39" customFormat="1" ht="12" customHeight="1">
      <c r="D394" s="51"/>
      <c r="E394" s="51"/>
      <c r="F394" s="51"/>
      <c r="J394" s="34"/>
      <c r="O394" s="38"/>
    </row>
    <row r="395" spans="4:15" s="39" customFormat="1" ht="12" customHeight="1">
      <c r="D395" s="51"/>
      <c r="E395" s="51"/>
      <c r="F395" s="51"/>
      <c r="J395" s="34"/>
      <c r="O395" s="38"/>
    </row>
    <row r="396" spans="4:15" s="39" customFormat="1" ht="12" customHeight="1">
      <c r="D396" s="51"/>
      <c r="E396" s="51"/>
      <c r="F396" s="51"/>
      <c r="J396" s="34"/>
      <c r="O396" s="38"/>
    </row>
    <row r="397" spans="4:15" s="39" customFormat="1" ht="12" customHeight="1">
      <c r="D397" s="51"/>
      <c r="E397" s="51"/>
      <c r="F397" s="51"/>
      <c r="J397" s="34"/>
      <c r="O397" s="38"/>
    </row>
    <row r="398" spans="4:15" s="39" customFormat="1" ht="12" customHeight="1">
      <c r="D398" s="51"/>
      <c r="E398" s="51"/>
      <c r="F398" s="51"/>
      <c r="J398" s="34"/>
      <c r="O398" s="38"/>
    </row>
    <row r="399" spans="4:15" s="39" customFormat="1" ht="12" customHeight="1">
      <c r="D399" s="51"/>
      <c r="E399" s="51"/>
      <c r="F399" s="51"/>
      <c r="J399" s="34"/>
      <c r="O399" s="38"/>
    </row>
    <row r="400" spans="4:15" s="39" customFormat="1" ht="12" customHeight="1">
      <c r="D400" s="51"/>
      <c r="E400" s="51"/>
      <c r="F400" s="51"/>
      <c r="J400" s="34"/>
      <c r="O400" s="38"/>
    </row>
    <row r="401" spans="4:15" s="39" customFormat="1" ht="12" customHeight="1">
      <c r="D401" s="51"/>
      <c r="E401" s="51"/>
      <c r="F401" s="51"/>
      <c r="J401" s="34"/>
      <c r="O401" s="38"/>
    </row>
    <row r="402" spans="4:15" s="39" customFormat="1" ht="12" customHeight="1">
      <c r="D402" s="51"/>
      <c r="E402" s="51"/>
      <c r="F402" s="51"/>
      <c r="J402" s="34"/>
      <c r="O402" s="38"/>
    </row>
    <row r="403" spans="4:15" s="39" customFormat="1" ht="12" customHeight="1">
      <c r="D403" s="51"/>
      <c r="E403" s="51"/>
      <c r="F403" s="51"/>
      <c r="J403" s="34"/>
      <c r="O403" s="38"/>
    </row>
    <row r="404" spans="4:15" s="39" customFormat="1" ht="12" customHeight="1">
      <c r="D404" s="51"/>
      <c r="E404" s="51"/>
      <c r="F404" s="51"/>
      <c r="J404" s="34"/>
      <c r="O404" s="38"/>
    </row>
    <row r="405" spans="4:15" s="39" customFormat="1" ht="12" customHeight="1">
      <c r="D405" s="51"/>
      <c r="E405" s="51"/>
      <c r="F405" s="51"/>
      <c r="J405" s="34"/>
      <c r="O405" s="38"/>
    </row>
    <row r="406" spans="4:15" s="39" customFormat="1" ht="12" customHeight="1">
      <c r="D406" s="51"/>
      <c r="E406" s="51"/>
      <c r="F406" s="51"/>
      <c r="J406" s="34"/>
      <c r="O406" s="38"/>
    </row>
    <row r="407" spans="4:15" s="39" customFormat="1" ht="12" customHeight="1">
      <c r="D407" s="51"/>
      <c r="E407" s="51"/>
      <c r="F407" s="51"/>
      <c r="J407" s="34"/>
      <c r="O407" s="38"/>
    </row>
    <row r="408" spans="4:15" s="39" customFormat="1" ht="12" customHeight="1">
      <c r="D408" s="51"/>
      <c r="E408" s="51"/>
      <c r="F408" s="51"/>
      <c r="J408" s="34"/>
      <c r="O408" s="38"/>
    </row>
    <row r="409" spans="4:15" s="39" customFormat="1" ht="12" customHeight="1">
      <c r="D409" s="51"/>
      <c r="E409" s="51"/>
      <c r="F409" s="51"/>
      <c r="J409" s="34"/>
      <c r="O409" s="38"/>
    </row>
    <row r="410" spans="4:15" s="39" customFormat="1" ht="12" customHeight="1">
      <c r="D410" s="51"/>
      <c r="E410" s="51"/>
      <c r="F410" s="51"/>
      <c r="J410" s="34"/>
      <c r="O410" s="38"/>
    </row>
    <row r="411" spans="4:15" s="39" customFormat="1" ht="12" customHeight="1">
      <c r="D411" s="51"/>
      <c r="E411" s="51"/>
      <c r="F411" s="51"/>
      <c r="J411" s="34"/>
      <c r="O411" s="38"/>
    </row>
    <row r="412" spans="4:15" s="39" customFormat="1" ht="12" customHeight="1">
      <c r="D412" s="51"/>
      <c r="E412" s="51"/>
      <c r="F412" s="51"/>
      <c r="J412" s="34"/>
      <c r="O412" s="38"/>
    </row>
    <row r="413" spans="4:15" s="39" customFormat="1" ht="12" customHeight="1">
      <c r="D413" s="51"/>
      <c r="E413" s="51"/>
      <c r="F413" s="51"/>
      <c r="J413" s="34"/>
      <c r="O413" s="38"/>
    </row>
    <row r="414" spans="4:15" s="39" customFormat="1" ht="12" customHeight="1">
      <c r="D414" s="51"/>
      <c r="E414" s="51"/>
      <c r="F414" s="51"/>
      <c r="J414" s="34"/>
      <c r="O414" s="38"/>
    </row>
    <row r="415" spans="4:15" s="39" customFormat="1" ht="12" customHeight="1">
      <c r="D415" s="51"/>
      <c r="E415" s="51"/>
      <c r="F415" s="51"/>
      <c r="J415" s="34"/>
      <c r="O415" s="38"/>
    </row>
    <row r="416" spans="4:15" s="39" customFormat="1" ht="12" customHeight="1">
      <c r="D416" s="51"/>
      <c r="E416" s="51"/>
      <c r="F416" s="51"/>
      <c r="J416" s="34"/>
      <c r="O416" s="38"/>
    </row>
    <row r="417" spans="4:15" s="39" customFormat="1" ht="12" customHeight="1">
      <c r="D417" s="51"/>
      <c r="E417" s="51"/>
      <c r="F417" s="51"/>
      <c r="J417" s="34"/>
      <c r="O417" s="38"/>
    </row>
    <row r="418" spans="4:15" s="39" customFormat="1" ht="12" customHeight="1">
      <c r="D418" s="51"/>
      <c r="E418" s="51"/>
      <c r="F418" s="51"/>
      <c r="J418" s="34"/>
      <c r="O418" s="38"/>
    </row>
    <row r="419" spans="4:15" s="39" customFormat="1" ht="12" customHeight="1">
      <c r="D419" s="51"/>
      <c r="E419" s="51"/>
      <c r="F419" s="51"/>
      <c r="J419" s="34"/>
      <c r="O419" s="38"/>
    </row>
    <row r="420" spans="4:15" s="39" customFormat="1" ht="12" customHeight="1">
      <c r="D420" s="51"/>
      <c r="E420" s="51"/>
      <c r="F420" s="51"/>
      <c r="J420" s="34"/>
      <c r="O420" s="38"/>
    </row>
    <row r="421" spans="4:15" s="39" customFormat="1" ht="12" customHeight="1">
      <c r="D421" s="51"/>
      <c r="E421" s="51"/>
      <c r="F421" s="51"/>
      <c r="J421" s="34"/>
      <c r="O421" s="38"/>
    </row>
    <row r="422" spans="4:15" s="39" customFormat="1" ht="12" customHeight="1">
      <c r="D422" s="51"/>
      <c r="E422" s="51"/>
      <c r="F422" s="51"/>
      <c r="J422" s="34"/>
      <c r="O422" s="38"/>
    </row>
    <row r="423" spans="4:15" s="39" customFormat="1" ht="12" customHeight="1">
      <c r="D423" s="51"/>
      <c r="E423" s="51"/>
      <c r="F423" s="51"/>
      <c r="J423" s="34"/>
      <c r="O423" s="38"/>
    </row>
    <row r="424" spans="4:15" s="39" customFormat="1" ht="12" customHeight="1">
      <c r="D424" s="51"/>
      <c r="E424" s="51"/>
      <c r="F424" s="51"/>
      <c r="J424" s="34"/>
      <c r="O424" s="38"/>
    </row>
    <row r="425" spans="4:15" s="39" customFormat="1" ht="12" customHeight="1">
      <c r="D425" s="51"/>
      <c r="E425" s="51"/>
      <c r="F425" s="51"/>
      <c r="J425" s="34"/>
      <c r="O425" s="38"/>
    </row>
    <row r="426" spans="4:15" s="39" customFormat="1" ht="12" customHeight="1">
      <c r="D426" s="51"/>
      <c r="E426" s="51"/>
      <c r="F426" s="51"/>
      <c r="J426" s="34"/>
      <c r="O426" s="38"/>
    </row>
    <row r="427" spans="4:15" s="39" customFormat="1" ht="12" customHeight="1">
      <c r="D427" s="51"/>
      <c r="E427" s="51"/>
      <c r="F427" s="51"/>
      <c r="J427" s="34"/>
      <c r="O427" s="38"/>
    </row>
    <row r="428" spans="4:15" s="39" customFormat="1" ht="12" customHeight="1">
      <c r="D428" s="51"/>
      <c r="E428" s="51"/>
      <c r="F428" s="51"/>
      <c r="J428" s="34"/>
      <c r="O428" s="38"/>
    </row>
    <row r="429" spans="4:15" s="39" customFormat="1" ht="12" customHeight="1">
      <c r="D429" s="51"/>
      <c r="E429" s="51"/>
      <c r="F429" s="51"/>
      <c r="J429" s="34"/>
      <c r="O429" s="38"/>
    </row>
    <row r="430" spans="4:15" s="39" customFormat="1" ht="12" customHeight="1">
      <c r="D430" s="51"/>
      <c r="E430" s="51"/>
      <c r="F430" s="51"/>
      <c r="J430" s="34"/>
      <c r="O430" s="38"/>
    </row>
    <row r="431" spans="4:15" s="39" customFormat="1" ht="12" customHeight="1">
      <c r="D431" s="51"/>
      <c r="E431" s="51"/>
      <c r="F431" s="51"/>
      <c r="J431" s="34"/>
      <c r="O431" s="38"/>
    </row>
    <row r="432" spans="4:15" s="39" customFormat="1" ht="12" customHeight="1">
      <c r="D432" s="51"/>
      <c r="E432" s="51"/>
      <c r="F432" s="51"/>
      <c r="J432" s="34"/>
      <c r="O432" s="38"/>
    </row>
    <row r="433" spans="4:15" s="39" customFormat="1" ht="12" customHeight="1">
      <c r="D433" s="51"/>
      <c r="E433" s="51"/>
      <c r="F433" s="51"/>
      <c r="J433" s="34"/>
      <c r="O433" s="38"/>
    </row>
    <row r="434" spans="4:15" s="39" customFormat="1" ht="12" customHeight="1">
      <c r="D434" s="51"/>
      <c r="E434" s="51"/>
      <c r="F434" s="51"/>
      <c r="J434" s="34"/>
      <c r="O434" s="38"/>
    </row>
    <row r="435" spans="4:15" s="39" customFormat="1" ht="12" customHeight="1">
      <c r="D435" s="51"/>
      <c r="E435" s="51"/>
      <c r="F435" s="51"/>
      <c r="J435" s="34"/>
      <c r="O435" s="38"/>
    </row>
    <row r="436" spans="4:15" s="39" customFormat="1" ht="12" customHeight="1">
      <c r="D436" s="51"/>
      <c r="E436" s="51"/>
      <c r="F436" s="51"/>
      <c r="J436" s="34"/>
      <c r="O436" s="38"/>
    </row>
    <row r="437" spans="4:15" s="39" customFormat="1" ht="12" customHeight="1">
      <c r="D437" s="51"/>
      <c r="E437" s="51"/>
      <c r="F437" s="51"/>
      <c r="J437" s="34"/>
      <c r="O437" s="38"/>
    </row>
    <row r="438" spans="4:15" s="39" customFormat="1" ht="12" customHeight="1">
      <c r="D438" s="51"/>
      <c r="E438" s="51"/>
      <c r="F438" s="51"/>
      <c r="J438" s="34"/>
      <c r="O438" s="38"/>
    </row>
    <row r="439" spans="4:15" s="39" customFormat="1" ht="12" customHeight="1">
      <c r="D439" s="51"/>
      <c r="E439" s="51"/>
      <c r="F439" s="51"/>
      <c r="J439" s="34"/>
      <c r="O439" s="38"/>
    </row>
    <row r="440" spans="4:15" s="39" customFormat="1" ht="12" customHeight="1">
      <c r="D440" s="51"/>
      <c r="E440" s="51"/>
      <c r="F440" s="51"/>
      <c r="J440" s="34"/>
      <c r="O440" s="38"/>
    </row>
    <row r="441" spans="4:15" s="39" customFormat="1" ht="12" customHeight="1">
      <c r="D441" s="51"/>
      <c r="E441" s="51"/>
      <c r="F441" s="51"/>
      <c r="J441" s="34"/>
      <c r="O441" s="38"/>
    </row>
    <row r="442" spans="4:15" s="39" customFormat="1" ht="12" customHeight="1">
      <c r="D442" s="51"/>
      <c r="E442" s="51"/>
      <c r="F442" s="51"/>
      <c r="J442" s="34"/>
      <c r="O442" s="38"/>
    </row>
    <row r="443" spans="4:15" s="39" customFormat="1" ht="12" customHeight="1">
      <c r="D443" s="51"/>
      <c r="E443" s="51"/>
      <c r="F443" s="51"/>
      <c r="J443" s="34"/>
      <c r="O443" s="38"/>
    </row>
    <row r="444" spans="4:15" s="39" customFormat="1" ht="12" customHeight="1">
      <c r="D444" s="51"/>
      <c r="E444" s="51"/>
      <c r="F444" s="51"/>
      <c r="J444" s="34"/>
      <c r="O444" s="38"/>
    </row>
    <row r="445" spans="4:15" s="39" customFormat="1" ht="12" customHeight="1">
      <c r="D445" s="51"/>
      <c r="E445" s="51"/>
      <c r="F445" s="51"/>
      <c r="J445" s="34"/>
      <c r="O445" s="38"/>
    </row>
    <row r="446" spans="4:15" s="39" customFormat="1" ht="12" customHeight="1">
      <c r="D446" s="51"/>
      <c r="E446" s="51"/>
      <c r="F446" s="51"/>
      <c r="J446" s="34"/>
      <c r="O446" s="38"/>
    </row>
    <row r="447" spans="4:15" s="39" customFormat="1" ht="12" customHeight="1">
      <c r="D447" s="51"/>
      <c r="E447" s="51"/>
      <c r="F447" s="51"/>
      <c r="J447" s="34"/>
      <c r="O447" s="38"/>
    </row>
    <row r="448" spans="4:15" s="39" customFormat="1" ht="12" customHeight="1">
      <c r="D448" s="51"/>
      <c r="E448" s="51"/>
      <c r="F448" s="51"/>
      <c r="J448" s="34"/>
      <c r="O448" s="38"/>
    </row>
    <row r="449" spans="4:15" s="39" customFormat="1" ht="12" customHeight="1">
      <c r="D449" s="51"/>
      <c r="E449" s="51"/>
      <c r="F449" s="51"/>
      <c r="J449" s="34"/>
      <c r="O449" s="38"/>
    </row>
    <row r="450" spans="4:15" s="39" customFormat="1" ht="12" customHeight="1">
      <c r="D450" s="51"/>
      <c r="E450" s="51"/>
      <c r="F450" s="51"/>
      <c r="J450" s="34"/>
      <c r="O450" s="38"/>
    </row>
    <row r="451" spans="4:15" s="39" customFormat="1" ht="12" customHeight="1">
      <c r="D451" s="51"/>
      <c r="E451" s="51"/>
      <c r="F451" s="51"/>
      <c r="J451" s="34"/>
      <c r="O451" s="38"/>
    </row>
    <row r="452" spans="4:15" s="39" customFormat="1" ht="12" customHeight="1">
      <c r="D452" s="51"/>
      <c r="E452" s="51"/>
      <c r="F452" s="51"/>
      <c r="J452" s="34"/>
      <c r="O452" s="38"/>
    </row>
    <row r="453" spans="4:15" s="39" customFormat="1" ht="12" customHeight="1">
      <c r="D453" s="51"/>
      <c r="E453" s="51"/>
      <c r="F453" s="51"/>
      <c r="J453" s="34"/>
      <c r="O453" s="38"/>
    </row>
    <row r="454" spans="4:15" s="39" customFormat="1" ht="12" customHeight="1">
      <c r="D454" s="51"/>
      <c r="E454" s="51"/>
      <c r="F454" s="51"/>
      <c r="J454" s="34"/>
      <c r="O454" s="38"/>
    </row>
    <row r="455" spans="4:15" s="39" customFormat="1" ht="12" customHeight="1">
      <c r="D455" s="51"/>
      <c r="E455" s="51"/>
      <c r="F455" s="51"/>
      <c r="J455" s="34"/>
      <c r="O455" s="38"/>
    </row>
    <row r="456" spans="4:15" s="39" customFormat="1" ht="12" customHeight="1">
      <c r="D456" s="51"/>
      <c r="E456" s="51"/>
      <c r="F456" s="51"/>
      <c r="J456" s="34"/>
      <c r="O456" s="38"/>
    </row>
    <row r="457" spans="4:15" s="39" customFormat="1" ht="12" customHeight="1">
      <c r="D457" s="51"/>
      <c r="E457" s="51"/>
      <c r="F457" s="51"/>
      <c r="J457" s="34"/>
      <c r="O457" s="38"/>
    </row>
    <row r="458" spans="4:15" s="39" customFormat="1" ht="12" customHeight="1">
      <c r="D458" s="51"/>
      <c r="E458" s="51"/>
      <c r="F458" s="51"/>
      <c r="J458" s="34"/>
      <c r="O458" s="38"/>
    </row>
    <row r="459" spans="4:15" s="39" customFormat="1" ht="12" customHeight="1">
      <c r="D459" s="51"/>
      <c r="E459" s="51"/>
      <c r="F459" s="51"/>
      <c r="J459" s="34"/>
      <c r="O459" s="38"/>
    </row>
    <row r="460" spans="4:15" s="39" customFormat="1" ht="12" customHeight="1">
      <c r="D460" s="51"/>
      <c r="E460" s="51"/>
      <c r="F460" s="51"/>
      <c r="J460" s="34"/>
      <c r="O460" s="38"/>
    </row>
    <row r="461" spans="4:15" s="39" customFormat="1" ht="12" customHeight="1">
      <c r="D461" s="51"/>
      <c r="E461" s="51"/>
      <c r="F461" s="51"/>
      <c r="J461" s="34"/>
      <c r="O461" s="38"/>
    </row>
    <row r="462" spans="4:15" s="39" customFormat="1" ht="12" customHeight="1">
      <c r="D462" s="51"/>
      <c r="E462" s="51"/>
      <c r="F462" s="51"/>
      <c r="J462" s="34"/>
      <c r="O462" s="38"/>
    </row>
    <row r="463" spans="4:15" s="39" customFormat="1" ht="12" customHeight="1">
      <c r="D463" s="51"/>
      <c r="E463" s="51"/>
      <c r="F463" s="51"/>
      <c r="J463" s="34"/>
      <c r="O463" s="38"/>
    </row>
    <row r="464" spans="4:15" s="39" customFormat="1" ht="12" customHeight="1">
      <c r="D464" s="51"/>
      <c r="E464" s="51"/>
      <c r="F464" s="51"/>
      <c r="J464" s="34"/>
      <c r="O464" s="38"/>
    </row>
    <row r="465" spans="4:15" s="39" customFormat="1" ht="12" customHeight="1">
      <c r="D465" s="51"/>
      <c r="E465" s="51"/>
      <c r="F465" s="51"/>
      <c r="J465" s="34"/>
      <c r="O465" s="38"/>
    </row>
    <row r="466" spans="4:15" s="39" customFormat="1" ht="12" customHeight="1">
      <c r="D466" s="51"/>
      <c r="E466" s="51"/>
      <c r="F466" s="51"/>
      <c r="J466" s="34"/>
      <c r="O466" s="38"/>
    </row>
    <row r="467" spans="4:15" s="39" customFormat="1" ht="12" customHeight="1">
      <c r="D467" s="51"/>
      <c r="E467" s="51"/>
      <c r="F467" s="51"/>
      <c r="J467" s="34"/>
      <c r="O467" s="38"/>
    </row>
    <row r="468" spans="4:15" s="39" customFormat="1" ht="12" customHeight="1">
      <c r="D468" s="51"/>
      <c r="E468" s="51"/>
      <c r="F468" s="51"/>
      <c r="J468" s="34"/>
      <c r="O468" s="38"/>
    </row>
    <row r="469" spans="4:15" s="39" customFormat="1" ht="12" customHeight="1">
      <c r="D469" s="51"/>
      <c r="E469" s="51"/>
      <c r="F469" s="51"/>
      <c r="J469" s="34"/>
      <c r="O469" s="38"/>
    </row>
    <row r="470" spans="4:15" s="39" customFormat="1" ht="12" customHeight="1">
      <c r="D470" s="51"/>
      <c r="E470" s="51"/>
      <c r="F470" s="51"/>
      <c r="J470" s="34"/>
      <c r="O470" s="38"/>
    </row>
    <row r="471" spans="4:15" s="39" customFormat="1" ht="12" customHeight="1">
      <c r="D471" s="51"/>
      <c r="E471" s="51"/>
      <c r="F471" s="51"/>
      <c r="J471" s="34"/>
      <c r="O471" s="38"/>
    </row>
    <row r="472" spans="4:15" s="39" customFormat="1" ht="12" customHeight="1">
      <c r="D472" s="51"/>
      <c r="E472" s="51"/>
      <c r="F472" s="51"/>
      <c r="J472" s="34"/>
      <c r="O472" s="38"/>
    </row>
    <row r="473" spans="4:15" s="39" customFormat="1" ht="12" customHeight="1">
      <c r="D473" s="51"/>
      <c r="E473" s="51"/>
      <c r="F473" s="51"/>
      <c r="J473" s="34"/>
      <c r="O473" s="38"/>
    </row>
    <row r="474" spans="4:15" s="39" customFormat="1" ht="12" customHeight="1">
      <c r="D474" s="51"/>
      <c r="E474" s="51"/>
      <c r="F474" s="51"/>
      <c r="J474" s="34"/>
      <c r="O474" s="38"/>
    </row>
    <row r="475" spans="4:15" s="39" customFormat="1" ht="12" customHeight="1">
      <c r="D475" s="51"/>
      <c r="E475" s="51"/>
      <c r="F475" s="51"/>
      <c r="J475" s="34"/>
      <c r="O475" s="38"/>
    </row>
    <row r="476" spans="4:15" s="39" customFormat="1" ht="12" customHeight="1">
      <c r="D476" s="51"/>
      <c r="E476" s="51"/>
      <c r="F476" s="51"/>
      <c r="J476" s="34"/>
      <c r="O476" s="38"/>
    </row>
    <row r="477" spans="4:15" s="39" customFormat="1" ht="12" customHeight="1">
      <c r="D477" s="51"/>
      <c r="E477" s="51"/>
      <c r="F477" s="51"/>
      <c r="J477" s="34"/>
      <c r="O477" s="38"/>
    </row>
    <row r="478" spans="4:15" s="39" customFormat="1" ht="12" customHeight="1">
      <c r="D478" s="51"/>
      <c r="E478" s="51"/>
      <c r="F478" s="51"/>
      <c r="J478" s="34"/>
      <c r="O478" s="38"/>
    </row>
    <row r="479" spans="4:15" s="39" customFormat="1" ht="12" customHeight="1">
      <c r="D479" s="51"/>
      <c r="E479" s="51"/>
      <c r="F479" s="51"/>
      <c r="J479" s="34"/>
      <c r="O479" s="38"/>
    </row>
    <row r="480" spans="4:15" s="39" customFormat="1" ht="12" customHeight="1">
      <c r="D480" s="51"/>
      <c r="E480" s="51"/>
      <c r="F480" s="51"/>
      <c r="J480" s="34"/>
      <c r="O480" s="38"/>
    </row>
    <row r="481" spans="4:15" s="39" customFormat="1" ht="12" customHeight="1">
      <c r="D481" s="51"/>
      <c r="E481" s="51"/>
      <c r="F481" s="51"/>
      <c r="J481" s="34"/>
      <c r="O481" s="38"/>
    </row>
    <row r="482" spans="4:15" s="39" customFormat="1" ht="12" customHeight="1">
      <c r="D482" s="51"/>
      <c r="E482" s="51"/>
      <c r="F482" s="51"/>
      <c r="J482" s="34"/>
      <c r="O482" s="38"/>
    </row>
    <row r="483" spans="4:15" s="39" customFormat="1" ht="12" customHeight="1">
      <c r="D483" s="51"/>
      <c r="E483" s="51"/>
      <c r="F483" s="51"/>
      <c r="J483" s="34"/>
      <c r="O483" s="38"/>
    </row>
    <row r="484" spans="4:15" s="39" customFormat="1" ht="12" customHeight="1">
      <c r="D484" s="51"/>
      <c r="E484" s="51"/>
      <c r="F484" s="51"/>
      <c r="J484" s="34"/>
      <c r="O484" s="38"/>
    </row>
    <row r="485" spans="4:15" s="39" customFormat="1" ht="12" customHeight="1">
      <c r="D485" s="51"/>
      <c r="E485" s="51"/>
      <c r="F485" s="51"/>
      <c r="J485" s="34"/>
      <c r="O485" s="38"/>
    </row>
    <row r="486" spans="4:15" s="39" customFormat="1" ht="12" customHeight="1">
      <c r="D486" s="51"/>
      <c r="E486" s="51"/>
      <c r="F486" s="51"/>
      <c r="J486" s="34"/>
      <c r="O486" s="38"/>
    </row>
    <row r="487" spans="4:15" s="39" customFormat="1" ht="12" customHeight="1">
      <c r="D487" s="51"/>
      <c r="E487" s="51"/>
      <c r="F487" s="51"/>
      <c r="J487" s="34"/>
      <c r="O487" s="38"/>
    </row>
    <row r="488" spans="4:15" s="39" customFormat="1" ht="12" customHeight="1">
      <c r="D488" s="51"/>
      <c r="E488" s="51"/>
      <c r="F488" s="51"/>
      <c r="J488" s="34"/>
      <c r="O488" s="38"/>
    </row>
    <row r="489" spans="4:15" s="39" customFormat="1" ht="12" customHeight="1">
      <c r="D489" s="51"/>
      <c r="E489" s="51"/>
      <c r="F489" s="51"/>
      <c r="J489" s="34"/>
      <c r="O489" s="38"/>
    </row>
    <row r="490" spans="4:15" s="39" customFormat="1" ht="12" customHeight="1">
      <c r="D490" s="51"/>
      <c r="E490" s="51"/>
      <c r="F490" s="51"/>
      <c r="J490" s="34"/>
      <c r="O490" s="38"/>
    </row>
    <row r="491" spans="4:15" s="39" customFormat="1" ht="12" customHeight="1">
      <c r="D491" s="51"/>
      <c r="E491" s="51"/>
      <c r="F491" s="51"/>
      <c r="J491" s="34"/>
      <c r="O491" s="38"/>
    </row>
    <row r="492" spans="4:15" s="39" customFormat="1" ht="12" customHeight="1">
      <c r="D492" s="51"/>
      <c r="E492" s="51"/>
      <c r="F492" s="51"/>
      <c r="J492" s="34"/>
      <c r="O492" s="38"/>
    </row>
    <row r="493" spans="4:15" s="39" customFormat="1" ht="12" customHeight="1">
      <c r="D493" s="51"/>
      <c r="E493" s="51"/>
      <c r="F493" s="51"/>
      <c r="J493" s="34"/>
      <c r="O493" s="38"/>
    </row>
    <row r="494" spans="4:15" s="39" customFormat="1" ht="12" customHeight="1">
      <c r="D494" s="51"/>
      <c r="E494" s="51"/>
      <c r="F494" s="51"/>
      <c r="J494" s="34"/>
      <c r="O494" s="38"/>
    </row>
    <row r="495" spans="4:15" s="39" customFormat="1" ht="12" customHeight="1">
      <c r="D495" s="51"/>
      <c r="E495" s="51"/>
      <c r="F495" s="51"/>
      <c r="J495" s="34"/>
      <c r="O495" s="38"/>
    </row>
    <row r="496" spans="4:15" s="39" customFormat="1" ht="12" customHeight="1">
      <c r="D496" s="51"/>
      <c r="E496" s="51"/>
      <c r="F496" s="51"/>
      <c r="J496" s="34"/>
      <c r="O496" s="38"/>
    </row>
    <row r="497" spans="4:15" s="39" customFormat="1" ht="12" customHeight="1">
      <c r="D497" s="51"/>
      <c r="E497" s="51"/>
      <c r="F497" s="51"/>
      <c r="J497" s="34"/>
      <c r="O497" s="38"/>
    </row>
    <row r="498" spans="4:15" s="39" customFormat="1" ht="12" customHeight="1">
      <c r="D498" s="51"/>
      <c r="E498" s="51"/>
      <c r="F498" s="51"/>
      <c r="J498" s="34"/>
      <c r="O498" s="38"/>
    </row>
    <row r="499" spans="4:15" s="39" customFormat="1" ht="12" customHeight="1">
      <c r="D499" s="51"/>
      <c r="E499" s="51"/>
      <c r="F499" s="51"/>
      <c r="J499" s="34"/>
      <c r="O499" s="38"/>
    </row>
    <row r="500" spans="4:15" s="39" customFormat="1" ht="12" customHeight="1">
      <c r="D500" s="51"/>
      <c r="E500" s="51"/>
      <c r="F500" s="51"/>
      <c r="J500" s="34"/>
      <c r="O500" s="38"/>
    </row>
    <row r="501" spans="4:15" s="39" customFormat="1" ht="12" customHeight="1">
      <c r="D501" s="51"/>
      <c r="E501" s="51"/>
      <c r="F501" s="51"/>
      <c r="J501" s="34"/>
      <c r="O501" s="38"/>
    </row>
    <row r="502" spans="4:15" s="39" customFormat="1" ht="12" customHeight="1">
      <c r="D502" s="51"/>
      <c r="E502" s="51"/>
      <c r="F502" s="51"/>
      <c r="J502" s="34"/>
      <c r="O502" s="38"/>
    </row>
    <row r="503" spans="4:15" s="39" customFormat="1" ht="12" customHeight="1">
      <c r="D503" s="51"/>
      <c r="E503" s="51"/>
      <c r="F503" s="51"/>
      <c r="J503" s="34"/>
      <c r="O503" s="38"/>
    </row>
    <row r="504" spans="4:15" s="39" customFormat="1" ht="12" customHeight="1">
      <c r="D504" s="51"/>
      <c r="E504" s="51"/>
      <c r="F504" s="51"/>
      <c r="J504" s="34"/>
      <c r="O504" s="38"/>
    </row>
    <row r="505" spans="4:15" s="39" customFormat="1" ht="12" customHeight="1">
      <c r="D505" s="51"/>
      <c r="E505" s="51"/>
      <c r="F505" s="51"/>
      <c r="J505" s="34"/>
      <c r="O505" s="38"/>
    </row>
    <row r="506" spans="4:15" s="39" customFormat="1" ht="12" customHeight="1">
      <c r="D506" s="51"/>
      <c r="E506" s="51"/>
      <c r="F506" s="51"/>
      <c r="J506" s="34"/>
      <c r="O506" s="38"/>
    </row>
    <row r="507" spans="4:15" s="39" customFormat="1" ht="12" customHeight="1">
      <c r="D507" s="51"/>
      <c r="E507" s="51"/>
      <c r="F507" s="51"/>
      <c r="J507" s="34"/>
      <c r="O507" s="38"/>
    </row>
    <row r="508" spans="4:15" s="39" customFormat="1" ht="12" customHeight="1">
      <c r="D508" s="51"/>
      <c r="E508" s="51"/>
      <c r="F508" s="51"/>
      <c r="J508" s="34"/>
      <c r="O508" s="38"/>
    </row>
    <row r="509" spans="4:15" s="39" customFormat="1" ht="12" customHeight="1">
      <c r="D509" s="51"/>
      <c r="E509" s="51"/>
      <c r="F509" s="51"/>
      <c r="J509" s="34"/>
      <c r="O509" s="38"/>
    </row>
    <row r="510" spans="4:15" s="39" customFormat="1" ht="12" customHeight="1">
      <c r="D510" s="51"/>
      <c r="E510" s="51"/>
      <c r="F510" s="51"/>
      <c r="J510" s="34"/>
      <c r="O510" s="38"/>
    </row>
    <row r="511" spans="4:15" s="39" customFormat="1" ht="12" customHeight="1">
      <c r="D511" s="51"/>
      <c r="E511" s="51"/>
      <c r="F511" s="51"/>
      <c r="J511" s="34"/>
      <c r="O511" s="38"/>
    </row>
    <row r="512" spans="4:15" s="39" customFormat="1" ht="12" customHeight="1">
      <c r="D512" s="51"/>
      <c r="E512" s="51"/>
      <c r="F512" s="51"/>
      <c r="J512" s="34"/>
      <c r="O512" s="38"/>
    </row>
    <row r="513" spans="4:15" s="39" customFormat="1" ht="12" customHeight="1">
      <c r="D513" s="51"/>
      <c r="E513" s="51"/>
      <c r="F513" s="51"/>
      <c r="J513" s="34"/>
      <c r="O513" s="38"/>
    </row>
    <row r="514" spans="4:15" s="39" customFormat="1" ht="12" customHeight="1">
      <c r="D514" s="51"/>
      <c r="E514" s="51"/>
      <c r="F514" s="51"/>
      <c r="J514" s="34"/>
      <c r="O514" s="38"/>
    </row>
    <row r="515" spans="4:15" s="39" customFormat="1" ht="12" customHeight="1">
      <c r="D515" s="51"/>
      <c r="E515" s="51"/>
      <c r="F515" s="51"/>
      <c r="J515" s="34"/>
      <c r="O515" s="38"/>
    </row>
    <row r="516" spans="4:15" s="39" customFormat="1" ht="12" customHeight="1">
      <c r="D516" s="51"/>
      <c r="E516" s="51"/>
      <c r="F516" s="51"/>
      <c r="J516" s="34"/>
      <c r="O516" s="38"/>
    </row>
    <row r="517" spans="4:15" s="39" customFormat="1" ht="12" customHeight="1">
      <c r="D517" s="51"/>
      <c r="E517" s="51"/>
      <c r="F517" s="51"/>
      <c r="J517" s="34"/>
      <c r="O517" s="38"/>
    </row>
    <row r="518" spans="4:15" s="39" customFormat="1" ht="12" customHeight="1">
      <c r="D518" s="51"/>
      <c r="E518" s="51"/>
      <c r="F518" s="51"/>
      <c r="J518" s="34"/>
      <c r="O518" s="38"/>
    </row>
    <row r="519" spans="4:15" s="39" customFormat="1" ht="12" customHeight="1">
      <c r="D519" s="51"/>
      <c r="E519" s="51"/>
      <c r="F519" s="51"/>
      <c r="J519" s="34"/>
      <c r="O519" s="38"/>
    </row>
    <row r="520" spans="4:15" s="39" customFormat="1" ht="12" customHeight="1">
      <c r="D520" s="51"/>
      <c r="E520" s="51"/>
      <c r="F520" s="51"/>
      <c r="J520" s="34"/>
      <c r="O520" s="38"/>
    </row>
    <row r="521" spans="4:15" s="39" customFormat="1" ht="12" customHeight="1">
      <c r="D521" s="51"/>
      <c r="E521" s="51"/>
      <c r="F521" s="51"/>
      <c r="J521" s="34"/>
      <c r="O521" s="38"/>
    </row>
    <row r="522" spans="4:15" s="39" customFormat="1" ht="12" customHeight="1">
      <c r="D522" s="51"/>
      <c r="E522" s="51"/>
      <c r="F522" s="51"/>
      <c r="J522" s="34"/>
      <c r="O522" s="38"/>
    </row>
    <row r="523" spans="4:15" s="39" customFormat="1" ht="12" customHeight="1">
      <c r="D523" s="51"/>
      <c r="E523" s="51"/>
      <c r="F523" s="51"/>
      <c r="J523" s="34"/>
      <c r="O523" s="38"/>
    </row>
    <row r="524" spans="4:15" s="39" customFormat="1" ht="12" customHeight="1">
      <c r="D524" s="51"/>
      <c r="E524" s="51"/>
      <c r="F524" s="51"/>
      <c r="J524" s="34"/>
      <c r="O524" s="38"/>
    </row>
    <row r="525" spans="4:15" s="39" customFormat="1" ht="12" customHeight="1">
      <c r="D525" s="51"/>
      <c r="E525" s="51"/>
      <c r="F525" s="51"/>
      <c r="J525" s="34"/>
      <c r="O525" s="38"/>
    </row>
    <row r="526" spans="4:15" s="39" customFormat="1" ht="12" customHeight="1">
      <c r="D526" s="51"/>
      <c r="E526" s="51"/>
      <c r="F526" s="51"/>
      <c r="J526" s="34"/>
      <c r="O526" s="38"/>
    </row>
    <row r="527" spans="4:15" s="39" customFormat="1" ht="12" customHeight="1">
      <c r="D527" s="51"/>
      <c r="E527" s="51"/>
      <c r="F527" s="51"/>
      <c r="J527" s="34"/>
      <c r="O527" s="38"/>
    </row>
    <row r="528" spans="4:15" s="39" customFormat="1" ht="12" customHeight="1">
      <c r="D528" s="51"/>
      <c r="E528" s="51"/>
      <c r="F528" s="51"/>
      <c r="J528" s="34"/>
      <c r="O528" s="38"/>
    </row>
    <row r="529" spans="4:15" s="39" customFormat="1" ht="12" customHeight="1">
      <c r="D529" s="51"/>
      <c r="E529" s="51"/>
      <c r="F529" s="51"/>
      <c r="J529" s="34"/>
      <c r="O529" s="38"/>
    </row>
    <row r="530" spans="4:15" s="39" customFormat="1" ht="12" customHeight="1">
      <c r="D530" s="51"/>
      <c r="E530" s="51"/>
      <c r="F530" s="51"/>
      <c r="J530" s="34"/>
      <c r="O530" s="38"/>
    </row>
    <row r="531" spans="4:15" s="39" customFormat="1" ht="12" customHeight="1">
      <c r="D531" s="51"/>
      <c r="E531" s="51"/>
      <c r="F531" s="51"/>
      <c r="J531" s="34"/>
      <c r="O531" s="38"/>
    </row>
    <row r="532" spans="4:15" s="39" customFormat="1" ht="12" customHeight="1">
      <c r="D532" s="51"/>
      <c r="E532" s="51"/>
      <c r="F532" s="51"/>
      <c r="J532" s="34"/>
      <c r="O532" s="38"/>
    </row>
    <row r="533" spans="4:15" s="39" customFormat="1" ht="12" customHeight="1">
      <c r="D533" s="51"/>
      <c r="E533" s="51"/>
      <c r="F533" s="51"/>
      <c r="J533" s="34"/>
      <c r="O533" s="38"/>
    </row>
    <row r="534" spans="4:15" s="39" customFormat="1" ht="12" customHeight="1">
      <c r="D534" s="51"/>
      <c r="E534" s="51"/>
      <c r="F534" s="51"/>
      <c r="J534" s="34"/>
      <c r="O534" s="38"/>
    </row>
    <row r="535" spans="4:15" s="39" customFormat="1" ht="12" customHeight="1">
      <c r="D535" s="51"/>
      <c r="E535" s="51"/>
      <c r="F535" s="51"/>
      <c r="J535" s="34"/>
      <c r="O535" s="38"/>
    </row>
    <row r="536" spans="4:15" s="39" customFormat="1" ht="12" customHeight="1">
      <c r="D536" s="51"/>
      <c r="E536" s="51"/>
      <c r="F536" s="51"/>
      <c r="J536" s="34"/>
      <c r="O536" s="38"/>
    </row>
    <row r="537" spans="4:15" s="39" customFormat="1" ht="12" customHeight="1">
      <c r="D537" s="51"/>
      <c r="E537" s="51"/>
      <c r="F537" s="51"/>
      <c r="J537" s="34"/>
      <c r="O537" s="38"/>
    </row>
    <row r="538" spans="4:15" s="39" customFormat="1" ht="12" customHeight="1">
      <c r="D538" s="51"/>
      <c r="E538" s="51"/>
      <c r="F538" s="51"/>
      <c r="J538" s="34"/>
      <c r="O538" s="38"/>
    </row>
    <row r="539" spans="4:15" s="39" customFormat="1" ht="12" customHeight="1">
      <c r="D539" s="51"/>
      <c r="E539" s="51"/>
      <c r="F539" s="51"/>
      <c r="J539" s="34"/>
      <c r="O539" s="38"/>
    </row>
    <row r="540" spans="4:15" s="39" customFormat="1" ht="12" customHeight="1">
      <c r="D540" s="51"/>
      <c r="E540" s="51"/>
      <c r="F540" s="51"/>
      <c r="J540" s="34"/>
      <c r="O540" s="38"/>
    </row>
    <row r="541" spans="4:15" s="39" customFormat="1" ht="12" customHeight="1">
      <c r="D541" s="51"/>
      <c r="E541" s="51"/>
      <c r="F541" s="51"/>
      <c r="J541" s="34"/>
      <c r="O541" s="38"/>
    </row>
    <row r="542" spans="4:15" s="39" customFormat="1" ht="12" customHeight="1">
      <c r="D542" s="51"/>
      <c r="E542" s="51"/>
      <c r="F542" s="51"/>
      <c r="J542" s="34"/>
      <c r="O542" s="38"/>
    </row>
    <row r="543" spans="4:15" s="39" customFormat="1" ht="12" customHeight="1">
      <c r="D543" s="51"/>
      <c r="E543" s="51"/>
      <c r="F543" s="51"/>
      <c r="J543" s="34"/>
      <c r="O543" s="38"/>
    </row>
    <row r="544" spans="4:15" s="39" customFormat="1" ht="12" customHeight="1">
      <c r="D544" s="51"/>
      <c r="E544" s="51"/>
      <c r="F544" s="51"/>
      <c r="J544" s="34"/>
      <c r="O544" s="38"/>
    </row>
    <row r="545" spans="4:15" s="39" customFormat="1" ht="12" customHeight="1">
      <c r="D545" s="51"/>
      <c r="E545" s="51"/>
      <c r="F545" s="51"/>
      <c r="J545" s="34"/>
      <c r="O545" s="38"/>
    </row>
    <row r="546" spans="4:15" s="39" customFormat="1" ht="12" customHeight="1">
      <c r="D546" s="51"/>
      <c r="E546" s="51"/>
      <c r="F546" s="51"/>
      <c r="J546" s="34"/>
      <c r="O546" s="38"/>
    </row>
    <row r="547" spans="4:15" s="39" customFormat="1" ht="12" customHeight="1">
      <c r="D547" s="51"/>
      <c r="E547" s="51"/>
      <c r="F547" s="51"/>
      <c r="J547" s="34"/>
      <c r="O547" s="38"/>
    </row>
    <row r="548" spans="4:15" s="39" customFormat="1" ht="12" customHeight="1">
      <c r="D548" s="51"/>
      <c r="E548" s="51"/>
      <c r="F548" s="51"/>
      <c r="J548" s="34"/>
      <c r="O548" s="38"/>
    </row>
    <row r="549" spans="4:15" s="39" customFormat="1" ht="12" customHeight="1">
      <c r="D549" s="51"/>
      <c r="E549" s="51"/>
      <c r="F549" s="51"/>
      <c r="J549" s="34"/>
      <c r="O549" s="38"/>
    </row>
    <row r="550" spans="4:15" s="39" customFormat="1" ht="12" customHeight="1">
      <c r="D550" s="51"/>
      <c r="E550" s="51"/>
      <c r="F550" s="51"/>
      <c r="J550" s="34"/>
      <c r="O550" s="38"/>
    </row>
    <row r="551" spans="4:15" s="39" customFormat="1" ht="12" customHeight="1">
      <c r="D551" s="51"/>
      <c r="E551" s="51"/>
      <c r="F551" s="51"/>
      <c r="J551" s="34"/>
      <c r="O551" s="38"/>
    </row>
    <row r="552" spans="4:15" s="39" customFormat="1" ht="12" customHeight="1">
      <c r="D552" s="51"/>
      <c r="E552" s="51"/>
      <c r="F552" s="51"/>
      <c r="J552" s="34"/>
      <c r="O552" s="38"/>
    </row>
    <row r="553" spans="4:15" s="39" customFormat="1" ht="12" customHeight="1">
      <c r="D553" s="51"/>
      <c r="E553" s="51"/>
      <c r="F553" s="51"/>
      <c r="J553" s="34"/>
      <c r="O553" s="38"/>
    </row>
    <row r="554" spans="4:15" s="39" customFormat="1" ht="12" customHeight="1">
      <c r="D554" s="51"/>
      <c r="E554" s="51"/>
      <c r="F554" s="51"/>
      <c r="J554" s="34"/>
      <c r="O554" s="38"/>
    </row>
    <row r="555" spans="4:15" s="39" customFormat="1" ht="12" customHeight="1">
      <c r="D555" s="51"/>
      <c r="E555" s="51"/>
      <c r="F555" s="51"/>
      <c r="J555" s="34"/>
      <c r="O555" s="38"/>
    </row>
    <row r="556" spans="4:15" s="39" customFormat="1" ht="12" customHeight="1">
      <c r="D556" s="51"/>
      <c r="E556" s="51"/>
      <c r="F556" s="51"/>
      <c r="J556" s="34"/>
      <c r="O556" s="38"/>
    </row>
    <row r="557" spans="4:15" s="39" customFormat="1" ht="12" customHeight="1">
      <c r="D557" s="51"/>
      <c r="E557" s="51"/>
      <c r="F557" s="51"/>
      <c r="J557" s="34"/>
      <c r="O557" s="38"/>
    </row>
    <row r="558" spans="4:15" s="39" customFormat="1" ht="12" customHeight="1">
      <c r="D558" s="51"/>
      <c r="E558" s="51"/>
      <c r="F558" s="51"/>
      <c r="J558" s="34"/>
      <c r="O558" s="38"/>
    </row>
    <row r="559" spans="4:15" s="39" customFormat="1" ht="12" customHeight="1">
      <c r="D559" s="51"/>
      <c r="E559" s="51"/>
      <c r="F559" s="51"/>
      <c r="J559" s="34"/>
      <c r="O559" s="38"/>
    </row>
    <row r="560" spans="4:15" s="39" customFormat="1" ht="12" customHeight="1">
      <c r="D560" s="51"/>
      <c r="E560" s="51"/>
      <c r="F560" s="51"/>
      <c r="J560" s="34"/>
      <c r="O560" s="38"/>
    </row>
    <row r="561" spans="4:15" s="39" customFormat="1" ht="12" customHeight="1">
      <c r="D561" s="51"/>
      <c r="E561" s="51"/>
      <c r="F561" s="51"/>
      <c r="J561" s="34"/>
      <c r="O561" s="38"/>
    </row>
    <row r="562" spans="4:15" s="39" customFormat="1" ht="12" customHeight="1">
      <c r="D562" s="51"/>
      <c r="E562" s="51"/>
      <c r="F562" s="51"/>
      <c r="J562" s="34"/>
      <c r="O562" s="38"/>
    </row>
    <row r="563" spans="4:15" s="39" customFormat="1" ht="12" customHeight="1">
      <c r="D563" s="51"/>
      <c r="E563" s="51"/>
      <c r="F563" s="51"/>
      <c r="J563" s="34"/>
      <c r="O563" s="38"/>
    </row>
    <row r="564" spans="4:15" s="39" customFormat="1" ht="12" customHeight="1">
      <c r="D564" s="51"/>
      <c r="E564" s="51"/>
      <c r="F564" s="51"/>
      <c r="J564" s="34"/>
      <c r="O564" s="38"/>
    </row>
    <row r="565" spans="4:15" s="39" customFormat="1" ht="12" customHeight="1">
      <c r="D565" s="51"/>
      <c r="E565" s="51"/>
      <c r="F565" s="51"/>
      <c r="J565" s="34"/>
      <c r="O565" s="38"/>
    </row>
    <row r="566" spans="4:15" s="39" customFormat="1" ht="12" customHeight="1">
      <c r="D566" s="51"/>
      <c r="E566" s="51"/>
      <c r="F566" s="51"/>
      <c r="J566" s="34"/>
      <c r="O566" s="38"/>
    </row>
    <row r="567" spans="4:15" s="39" customFormat="1" ht="12" customHeight="1">
      <c r="D567" s="51"/>
      <c r="E567" s="51"/>
      <c r="F567" s="51"/>
      <c r="J567" s="34"/>
      <c r="O567" s="38"/>
    </row>
    <row r="568" spans="4:15" s="39" customFormat="1" ht="12" customHeight="1">
      <c r="D568" s="51"/>
      <c r="E568" s="51"/>
      <c r="F568" s="51"/>
      <c r="J568" s="34"/>
      <c r="O568" s="38"/>
    </row>
    <row r="569" spans="4:15" s="39" customFormat="1" ht="12" customHeight="1">
      <c r="D569" s="51"/>
      <c r="E569" s="51"/>
      <c r="F569" s="51"/>
      <c r="J569" s="34"/>
      <c r="O569" s="38"/>
    </row>
    <row r="570" spans="4:15" s="39" customFormat="1" ht="12" customHeight="1">
      <c r="D570" s="51"/>
      <c r="E570" s="51"/>
      <c r="F570" s="51"/>
      <c r="J570" s="34"/>
      <c r="O570" s="38"/>
    </row>
    <row r="571" spans="4:15" s="39" customFormat="1" ht="12" customHeight="1">
      <c r="D571" s="51"/>
      <c r="E571" s="51"/>
      <c r="F571" s="51"/>
      <c r="J571" s="34"/>
      <c r="O571" s="38"/>
    </row>
    <row r="572" spans="4:15" s="39" customFormat="1" ht="12" customHeight="1">
      <c r="D572" s="51"/>
      <c r="E572" s="51"/>
      <c r="F572" s="51"/>
      <c r="J572" s="34"/>
      <c r="O572" s="38"/>
    </row>
    <row r="573" spans="4:15" s="39" customFormat="1" ht="12" customHeight="1">
      <c r="D573" s="51"/>
      <c r="E573" s="51"/>
      <c r="F573" s="51"/>
      <c r="J573" s="34"/>
      <c r="O573" s="38"/>
    </row>
    <row r="574" spans="4:15" s="39" customFormat="1" ht="12" customHeight="1">
      <c r="D574" s="51"/>
      <c r="E574" s="51"/>
      <c r="F574" s="51"/>
      <c r="J574" s="34"/>
      <c r="O574" s="38"/>
    </row>
    <row r="575" spans="4:15" s="39" customFormat="1" ht="12" customHeight="1">
      <c r="D575" s="51"/>
      <c r="E575" s="51"/>
      <c r="F575" s="51"/>
      <c r="J575" s="34"/>
      <c r="O575" s="38"/>
    </row>
    <row r="576" spans="4:15" s="39" customFormat="1" ht="12" customHeight="1">
      <c r="D576" s="51"/>
      <c r="E576" s="51"/>
      <c r="F576" s="51"/>
      <c r="J576" s="34"/>
      <c r="O576" s="38"/>
    </row>
    <row r="577" spans="4:15" s="39" customFormat="1" ht="12" customHeight="1">
      <c r="D577" s="51"/>
      <c r="E577" s="51"/>
      <c r="F577" s="51"/>
      <c r="J577" s="34"/>
      <c r="O577" s="38"/>
    </row>
    <row r="578" spans="4:15" s="39" customFormat="1" ht="12" customHeight="1">
      <c r="D578" s="51"/>
      <c r="E578" s="51"/>
      <c r="F578" s="51"/>
      <c r="J578" s="34"/>
      <c r="O578" s="38"/>
    </row>
    <row r="579" spans="4:15" s="39" customFormat="1" ht="12" customHeight="1">
      <c r="D579" s="51"/>
      <c r="E579" s="51"/>
      <c r="F579" s="51"/>
      <c r="J579" s="34"/>
      <c r="O579" s="38"/>
    </row>
    <row r="580" spans="4:15" s="39" customFormat="1" ht="12" customHeight="1">
      <c r="D580" s="51"/>
      <c r="E580" s="51"/>
      <c r="F580" s="51"/>
      <c r="J580" s="34"/>
      <c r="O580" s="38"/>
    </row>
    <row r="581" spans="4:15" s="39" customFormat="1" ht="12" customHeight="1">
      <c r="D581" s="51"/>
      <c r="E581" s="51"/>
      <c r="F581" s="51"/>
      <c r="J581" s="34"/>
      <c r="O581" s="38"/>
    </row>
    <row r="582" spans="4:15" s="39" customFormat="1" ht="12" customHeight="1">
      <c r="D582" s="51"/>
      <c r="E582" s="51"/>
      <c r="F582" s="51"/>
      <c r="J582" s="34"/>
      <c r="O582" s="38"/>
    </row>
    <row r="583" spans="4:15" s="39" customFormat="1" ht="12" customHeight="1">
      <c r="D583" s="51"/>
      <c r="E583" s="51"/>
      <c r="F583" s="51"/>
      <c r="J583" s="34"/>
      <c r="O583" s="38"/>
    </row>
    <row r="584" spans="4:15" s="39" customFormat="1" ht="12" customHeight="1">
      <c r="D584" s="51"/>
      <c r="E584" s="51"/>
      <c r="F584" s="51"/>
      <c r="J584" s="34"/>
      <c r="O584" s="38"/>
    </row>
    <row r="585" spans="4:15" s="39" customFormat="1" ht="12" customHeight="1">
      <c r="D585" s="51"/>
      <c r="E585" s="51"/>
      <c r="F585" s="51"/>
      <c r="J585" s="34"/>
      <c r="O585" s="38"/>
    </row>
    <row r="586" spans="4:15" s="39" customFormat="1" ht="12" customHeight="1">
      <c r="D586" s="51"/>
      <c r="E586" s="51"/>
      <c r="F586" s="51"/>
      <c r="J586" s="34"/>
      <c r="O586" s="38"/>
    </row>
    <row r="587" spans="4:15" s="39" customFormat="1" ht="12" customHeight="1">
      <c r="D587" s="51"/>
      <c r="E587" s="51"/>
      <c r="F587" s="51"/>
      <c r="J587" s="34"/>
      <c r="O587" s="38"/>
    </row>
    <row r="588" spans="4:15" s="39" customFormat="1" ht="12" customHeight="1">
      <c r="D588" s="51"/>
      <c r="E588" s="51"/>
      <c r="F588" s="51"/>
      <c r="J588" s="34"/>
      <c r="O588" s="38"/>
    </row>
    <row r="589" spans="4:15" s="39" customFormat="1" ht="12" customHeight="1">
      <c r="D589" s="51"/>
      <c r="E589" s="51"/>
      <c r="F589" s="51"/>
      <c r="J589" s="34"/>
      <c r="O589" s="38"/>
    </row>
    <row r="590" spans="4:15" s="39" customFormat="1" ht="12" customHeight="1">
      <c r="D590" s="51"/>
      <c r="E590" s="51"/>
      <c r="F590" s="51"/>
      <c r="J590" s="34"/>
      <c r="O590" s="38"/>
    </row>
    <row r="591" spans="4:15" s="39" customFormat="1" ht="12" customHeight="1">
      <c r="D591" s="51"/>
      <c r="E591" s="51"/>
      <c r="F591" s="51"/>
      <c r="J591" s="34"/>
      <c r="O591" s="38"/>
    </row>
    <row r="592" spans="4:15" s="39" customFormat="1" ht="12" customHeight="1">
      <c r="D592" s="51"/>
      <c r="E592" s="51"/>
      <c r="F592" s="51"/>
      <c r="J592" s="34"/>
      <c r="O592" s="38"/>
    </row>
    <row r="593" spans="4:15" s="39" customFormat="1" ht="12" customHeight="1">
      <c r="D593" s="51"/>
      <c r="E593" s="51"/>
      <c r="F593" s="51"/>
      <c r="J593" s="34"/>
      <c r="O593" s="38"/>
    </row>
    <row r="594" spans="4:15" s="39" customFormat="1" ht="12" customHeight="1">
      <c r="D594" s="51"/>
      <c r="E594" s="51"/>
      <c r="F594" s="51"/>
      <c r="J594" s="34"/>
      <c r="O594" s="38"/>
    </row>
    <row r="595" spans="4:15" s="39" customFormat="1" ht="12" customHeight="1">
      <c r="D595" s="51"/>
      <c r="E595" s="51"/>
      <c r="F595" s="51"/>
      <c r="J595" s="34"/>
      <c r="O595" s="38"/>
    </row>
    <row r="596" spans="4:15" s="39" customFormat="1" ht="12" customHeight="1">
      <c r="D596" s="51"/>
      <c r="E596" s="51"/>
      <c r="F596" s="51"/>
      <c r="J596" s="34"/>
      <c r="O596" s="38"/>
    </row>
    <row r="597" spans="4:15" s="39" customFormat="1" ht="12" customHeight="1">
      <c r="D597" s="51"/>
      <c r="E597" s="51"/>
      <c r="F597" s="51"/>
      <c r="J597" s="34"/>
      <c r="O597" s="38"/>
    </row>
    <row r="598" spans="4:15" s="39" customFormat="1" ht="12" customHeight="1">
      <c r="D598" s="51"/>
      <c r="E598" s="51"/>
      <c r="F598" s="51"/>
      <c r="J598" s="34"/>
      <c r="O598" s="38"/>
    </row>
    <row r="599" spans="4:15" s="39" customFormat="1" ht="12" customHeight="1">
      <c r="D599" s="51"/>
      <c r="E599" s="51"/>
      <c r="F599" s="51"/>
      <c r="J599" s="34"/>
      <c r="O599" s="38"/>
    </row>
    <row r="600" spans="4:15" s="39" customFormat="1" ht="12" customHeight="1">
      <c r="D600" s="51"/>
      <c r="E600" s="51"/>
      <c r="F600" s="51"/>
      <c r="J600" s="34"/>
      <c r="O600" s="38"/>
    </row>
    <row r="601" spans="4:15" s="39" customFormat="1" ht="12" customHeight="1">
      <c r="D601" s="51"/>
      <c r="E601" s="51"/>
      <c r="F601" s="51"/>
      <c r="J601" s="34"/>
      <c r="O601" s="38"/>
    </row>
    <row r="602" spans="4:15" s="39" customFormat="1" ht="12" customHeight="1">
      <c r="D602" s="51"/>
      <c r="E602" s="51"/>
      <c r="F602" s="51"/>
      <c r="J602" s="34"/>
      <c r="O602" s="38"/>
    </row>
    <row r="603" spans="4:15" s="39" customFormat="1" ht="12" customHeight="1">
      <c r="D603" s="51"/>
      <c r="E603" s="51"/>
      <c r="F603" s="51"/>
      <c r="J603" s="34"/>
      <c r="O603" s="38"/>
    </row>
    <row r="604" spans="4:15" s="39" customFormat="1" ht="12" customHeight="1">
      <c r="D604" s="51"/>
      <c r="E604" s="51"/>
      <c r="F604" s="51"/>
      <c r="J604" s="34"/>
      <c r="O604" s="38"/>
    </row>
    <row r="605" spans="4:15" s="39" customFormat="1" ht="12" customHeight="1">
      <c r="D605" s="51"/>
      <c r="E605" s="51"/>
      <c r="F605" s="51"/>
      <c r="J605" s="34"/>
      <c r="O605" s="38"/>
    </row>
    <row r="606" spans="4:15" s="39" customFormat="1" ht="12" customHeight="1">
      <c r="D606" s="51"/>
      <c r="E606" s="51"/>
      <c r="F606" s="51"/>
      <c r="J606" s="34"/>
      <c r="O606" s="38"/>
    </row>
    <row r="607" spans="4:15" s="39" customFormat="1" ht="12" customHeight="1">
      <c r="D607" s="51"/>
      <c r="E607" s="51"/>
      <c r="F607" s="51"/>
      <c r="J607" s="34"/>
      <c r="O607" s="38"/>
    </row>
    <row r="608" spans="4:15" s="39" customFormat="1" ht="12" customHeight="1">
      <c r="D608" s="51"/>
      <c r="E608" s="51"/>
      <c r="F608" s="51"/>
      <c r="J608" s="34"/>
      <c r="O608" s="38"/>
    </row>
    <row r="609" spans="4:15" s="39" customFormat="1" ht="12" customHeight="1">
      <c r="D609" s="51"/>
      <c r="E609" s="51"/>
      <c r="F609" s="51"/>
      <c r="J609" s="34"/>
      <c r="O609" s="38"/>
    </row>
    <row r="610" spans="4:15" s="39" customFormat="1" ht="12" customHeight="1">
      <c r="D610" s="51"/>
      <c r="E610" s="51"/>
      <c r="F610" s="51"/>
      <c r="J610" s="34"/>
      <c r="O610" s="38"/>
    </row>
    <row r="611" spans="4:15" s="39" customFormat="1" ht="12" customHeight="1">
      <c r="D611" s="51"/>
      <c r="E611" s="51"/>
      <c r="F611" s="51"/>
      <c r="J611" s="34"/>
      <c r="O611" s="38"/>
    </row>
    <row r="612" spans="4:15" s="39" customFormat="1" ht="12" customHeight="1">
      <c r="D612" s="51"/>
      <c r="E612" s="51"/>
      <c r="F612" s="51"/>
      <c r="J612" s="34"/>
      <c r="O612" s="38"/>
    </row>
    <row r="613" spans="4:15" s="39" customFormat="1" ht="12" customHeight="1">
      <c r="D613" s="51"/>
      <c r="E613" s="51"/>
      <c r="F613" s="51"/>
      <c r="J613" s="34"/>
      <c r="O613" s="38"/>
    </row>
    <row r="614" spans="4:15" s="39" customFormat="1" ht="12" customHeight="1">
      <c r="D614" s="51"/>
      <c r="E614" s="51"/>
      <c r="F614" s="51"/>
      <c r="J614" s="34"/>
      <c r="O614" s="38"/>
    </row>
    <row r="615" spans="4:15" s="39" customFormat="1" ht="12" customHeight="1">
      <c r="D615" s="51"/>
      <c r="E615" s="51"/>
      <c r="F615" s="51"/>
      <c r="J615" s="34"/>
      <c r="O615" s="38"/>
    </row>
    <row r="616" spans="4:15" s="39" customFormat="1" ht="12" customHeight="1">
      <c r="D616" s="51"/>
      <c r="E616" s="51"/>
      <c r="F616" s="51"/>
      <c r="J616" s="34"/>
      <c r="O616" s="38"/>
    </row>
    <row r="617" spans="4:15" s="39" customFormat="1" ht="12" customHeight="1">
      <c r="D617" s="51"/>
      <c r="E617" s="51"/>
      <c r="F617" s="51"/>
      <c r="J617" s="34"/>
      <c r="O617" s="38"/>
    </row>
    <row r="618" spans="4:15" s="39" customFormat="1" ht="12" customHeight="1">
      <c r="D618" s="51"/>
      <c r="E618" s="51"/>
      <c r="F618" s="51"/>
      <c r="J618" s="34"/>
      <c r="O618" s="38"/>
    </row>
    <row r="619" spans="4:15" s="39" customFormat="1" ht="12" customHeight="1">
      <c r="D619" s="51"/>
      <c r="E619" s="51"/>
      <c r="F619" s="51"/>
      <c r="J619" s="34"/>
      <c r="O619" s="38"/>
    </row>
    <row r="620" spans="4:15" s="39" customFormat="1" ht="12" customHeight="1">
      <c r="D620" s="51"/>
      <c r="E620" s="51"/>
      <c r="F620" s="51"/>
      <c r="J620" s="34"/>
      <c r="O620" s="38"/>
    </row>
    <row r="621" spans="4:15" s="39" customFormat="1" ht="12" customHeight="1">
      <c r="D621" s="51"/>
      <c r="E621" s="51"/>
      <c r="F621" s="51"/>
      <c r="J621" s="34"/>
      <c r="O621" s="38"/>
    </row>
    <row r="622" spans="4:15" s="39" customFormat="1" ht="12" customHeight="1">
      <c r="D622" s="51"/>
      <c r="E622" s="51"/>
      <c r="F622" s="51"/>
      <c r="J622" s="34"/>
      <c r="O622" s="38"/>
    </row>
    <row r="623" spans="4:15" s="39" customFormat="1" ht="12" customHeight="1">
      <c r="D623" s="51"/>
      <c r="E623" s="51"/>
      <c r="F623" s="51"/>
      <c r="J623" s="34"/>
      <c r="O623" s="38"/>
    </row>
    <row r="624" spans="4:15" s="39" customFormat="1" ht="12" customHeight="1">
      <c r="D624" s="51"/>
      <c r="E624" s="51"/>
      <c r="F624" s="51"/>
      <c r="J624" s="34"/>
      <c r="O624" s="38"/>
    </row>
    <row r="625" spans="4:15" s="39" customFormat="1" ht="12" customHeight="1">
      <c r="D625" s="51"/>
      <c r="E625" s="51"/>
      <c r="F625" s="51"/>
      <c r="J625" s="34"/>
      <c r="O625" s="38"/>
    </row>
    <row r="626" spans="4:15" s="39" customFormat="1" ht="12" customHeight="1">
      <c r="D626" s="51"/>
      <c r="E626" s="51"/>
      <c r="F626" s="51"/>
      <c r="J626" s="34"/>
      <c r="O626" s="38"/>
    </row>
    <row r="627" spans="4:15" s="39" customFormat="1" ht="12" customHeight="1">
      <c r="D627" s="51"/>
      <c r="E627" s="51"/>
      <c r="F627" s="51"/>
      <c r="J627" s="34"/>
      <c r="O627" s="38"/>
    </row>
    <row r="628" spans="4:15" s="39" customFormat="1" ht="12" customHeight="1">
      <c r="D628" s="51"/>
      <c r="E628" s="51"/>
      <c r="F628" s="51"/>
      <c r="J628" s="34"/>
      <c r="O628" s="38"/>
    </row>
    <row r="629" spans="4:15" s="39" customFormat="1" ht="12" customHeight="1">
      <c r="D629" s="51"/>
      <c r="E629" s="51"/>
      <c r="F629" s="51"/>
      <c r="J629" s="34"/>
      <c r="O629" s="38"/>
    </row>
    <row r="630" spans="4:15" s="39" customFormat="1" ht="12" customHeight="1">
      <c r="D630" s="51"/>
      <c r="E630" s="51"/>
      <c r="F630" s="51"/>
      <c r="J630" s="34"/>
      <c r="O630" s="38"/>
    </row>
    <row r="631" spans="4:15" s="39" customFormat="1" ht="12" customHeight="1">
      <c r="D631" s="51"/>
      <c r="E631" s="51"/>
      <c r="F631" s="51"/>
      <c r="J631" s="34"/>
      <c r="O631" s="38"/>
    </row>
    <row r="632" spans="4:15" s="39" customFormat="1" ht="12" customHeight="1">
      <c r="D632" s="51"/>
      <c r="E632" s="51"/>
      <c r="F632" s="51"/>
      <c r="J632" s="34"/>
      <c r="O632" s="38"/>
    </row>
    <row r="633" spans="4:15" s="39" customFormat="1" ht="12" customHeight="1">
      <c r="D633" s="51"/>
      <c r="E633" s="51"/>
      <c r="F633" s="51"/>
      <c r="J633" s="34"/>
      <c r="O633" s="38"/>
    </row>
    <row r="634" spans="4:15" s="39" customFormat="1" ht="12" customHeight="1">
      <c r="D634" s="51"/>
      <c r="E634" s="51"/>
      <c r="F634" s="51"/>
      <c r="J634" s="34"/>
      <c r="O634" s="38"/>
    </row>
    <row r="635" spans="4:15" s="39" customFormat="1" ht="12" customHeight="1">
      <c r="D635" s="51"/>
      <c r="E635" s="51"/>
      <c r="F635" s="51"/>
      <c r="J635" s="34"/>
      <c r="O635" s="38"/>
    </row>
    <row r="636" spans="4:15" s="39" customFormat="1" ht="12" customHeight="1">
      <c r="D636" s="51"/>
      <c r="E636" s="51"/>
      <c r="F636" s="51"/>
      <c r="J636" s="34"/>
      <c r="O636" s="38"/>
    </row>
    <row r="637" spans="4:15" s="39" customFormat="1" ht="12" customHeight="1">
      <c r="D637" s="51"/>
      <c r="E637" s="51"/>
      <c r="F637" s="51"/>
      <c r="J637" s="34"/>
      <c r="O637" s="38"/>
    </row>
    <row r="638" spans="4:15" s="39" customFormat="1" ht="12" customHeight="1">
      <c r="D638" s="51"/>
      <c r="E638" s="51"/>
      <c r="F638" s="51"/>
      <c r="J638" s="34"/>
      <c r="O638" s="38"/>
    </row>
    <row r="639" spans="4:15" s="39" customFormat="1" ht="12" customHeight="1">
      <c r="D639" s="51"/>
      <c r="E639" s="51"/>
      <c r="F639" s="51"/>
      <c r="J639" s="34"/>
      <c r="O639" s="38"/>
    </row>
    <row r="640" spans="4:15" s="39" customFormat="1" ht="12" customHeight="1">
      <c r="D640" s="51"/>
      <c r="E640" s="51"/>
      <c r="F640" s="51"/>
      <c r="J640" s="34"/>
      <c r="O640" s="38"/>
    </row>
    <row r="641" spans="4:15" s="39" customFormat="1" ht="12" customHeight="1">
      <c r="D641" s="51"/>
      <c r="E641" s="51"/>
      <c r="F641" s="51"/>
      <c r="J641" s="34"/>
      <c r="O641" s="38"/>
    </row>
    <row r="642" spans="4:15" s="39" customFormat="1" ht="12" customHeight="1">
      <c r="D642" s="51"/>
      <c r="E642" s="51"/>
      <c r="F642" s="51"/>
      <c r="J642" s="34"/>
      <c r="O642" s="38"/>
    </row>
    <row r="643" spans="4:15" s="39" customFormat="1" ht="12" customHeight="1">
      <c r="D643" s="51"/>
      <c r="E643" s="51"/>
      <c r="F643" s="51"/>
      <c r="J643" s="34"/>
      <c r="O643" s="38"/>
    </row>
    <row r="644" spans="4:15" s="39" customFormat="1" ht="12" customHeight="1">
      <c r="D644" s="51"/>
      <c r="E644" s="51"/>
      <c r="F644" s="51"/>
      <c r="J644" s="34"/>
      <c r="O644" s="38"/>
    </row>
    <row r="645" spans="4:15" s="39" customFormat="1" ht="12" customHeight="1">
      <c r="D645" s="51"/>
      <c r="E645" s="51"/>
      <c r="F645" s="51"/>
      <c r="J645" s="34"/>
      <c r="O645" s="38"/>
    </row>
    <row r="646" spans="4:15" s="39" customFormat="1" ht="12" customHeight="1">
      <c r="D646" s="51"/>
      <c r="E646" s="51"/>
      <c r="F646" s="51"/>
      <c r="J646" s="34"/>
      <c r="O646" s="38"/>
    </row>
    <row r="647" spans="4:15" s="39" customFormat="1" ht="12" customHeight="1">
      <c r="D647" s="51"/>
      <c r="E647" s="51"/>
      <c r="F647" s="51"/>
      <c r="J647" s="34"/>
      <c r="O647" s="38"/>
    </row>
    <row r="648" spans="4:15" s="39" customFormat="1" ht="12" customHeight="1">
      <c r="D648" s="51"/>
      <c r="E648" s="51"/>
      <c r="F648" s="51"/>
      <c r="J648" s="34"/>
      <c r="O648" s="38"/>
    </row>
    <row r="649" spans="4:15" s="39" customFormat="1" ht="12" customHeight="1">
      <c r="D649" s="51"/>
      <c r="E649" s="51"/>
      <c r="F649" s="51"/>
      <c r="J649" s="34"/>
      <c r="O649" s="38"/>
    </row>
    <row r="650" spans="4:15" s="39" customFormat="1" ht="12" customHeight="1">
      <c r="D650" s="51"/>
      <c r="E650" s="51"/>
      <c r="F650" s="51"/>
      <c r="J650" s="34"/>
      <c r="O650" s="38"/>
    </row>
    <row r="651" spans="4:15" s="39" customFormat="1" ht="12" customHeight="1">
      <c r="D651" s="51"/>
      <c r="E651" s="51"/>
      <c r="F651" s="51"/>
      <c r="J651" s="34"/>
      <c r="O651" s="38"/>
    </row>
    <row r="652" spans="4:15" s="39" customFormat="1" ht="12" customHeight="1">
      <c r="D652" s="51"/>
      <c r="E652" s="51"/>
      <c r="F652" s="51"/>
      <c r="J652" s="34"/>
      <c r="O652" s="38"/>
    </row>
    <row r="653" spans="4:15" s="39" customFormat="1" ht="12" customHeight="1">
      <c r="D653" s="51"/>
      <c r="E653" s="51"/>
      <c r="F653" s="51"/>
      <c r="J653" s="34"/>
      <c r="O653" s="38"/>
    </row>
    <row r="654" spans="4:15" s="39" customFormat="1" ht="12" customHeight="1">
      <c r="D654" s="51"/>
      <c r="E654" s="51"/>
      <c r="F654" s="51"/>
      <c r="J654" s="34"/>
      <c r="O654" s="38"/>
    </row>
    <row r="655" spans="4:15" s="39" customFormat="1" ht="12" customHeight="1">
      <c r="D655" s="51"/>
      <c r="E655" s="51"/>
      <c r="F655" s="51"/>
      <c r="J655" s="34"/>
      <c r="O655" s="38"/>
    </row>
    <row r="656" spans="4:15" s="39" customFormat="1" ht="12" customHeight="1">
      <c r="D656" s="51"/>
      <c r="E656" s="51"/>
      <c r="F656" s="51"/>
      <c r="J656" s="34"/>
      <c r="O656" s="38"/>
    </row>
    <row r="657" spans="4:15" s="39" customFormat="1" ht="12" customHeight="1">
      <c r="D657" s="51"/>
      <c r="E657" s="51"/>
      <c r="F657" s="51"/>
      <c r="J657" s="34"/>
      <c r="O657" s="38"/>
    </row>
    <row r="658" spans="4:15" s="39" customFormat="1" ht="12" customHeight="1">
      <c r="D658" s="51"/>
      <c r="E658" s="51"/>
      <c r="F658" s="51"/>
      <c r="J658" s="34"/>
      <c r="O658" s="38"/>
    </row>
    <row r="659" spans="4:15" s="39" customFormat="1" ht="12" customHeight="1">
      <c r="D659" s="51"/>
      <c r="E659" s="51"/>
      <c r="F659" s="51"/>
      <c r="J659" s="34"/>
      <c r="O659" s="38"/>
    </row>
    <row r="660" spans="4:15" s="39" customFormat="1" ht="12" customHeight="1">
      <c r="D660" s="51"/>
      <c r="E660" s="51"/>
      <c r="F660" s="51"/>
      <c r="J660" s="34"/>
      <c r="O660" s="38"/>
    </row>
    <row r="661" spans="4:15" s="39" customFormat="1" ht="12" customHeight="1">
      <c r="D661" s="51"/>
      <c r="E661" s="51"/>
      <c r="F661" s="51"/>
      <c r="J661" s="34"/>
      <c r="O661" s="38"/>
    </row>
    <row r="662" spans="4:15" s="39" customFormat="1" ht="12" customHeight="1">
      <c r="D662" s="51"/>
      <c r="E662" s="51"/>
      <c r="F662" s="51"/>
      <c r="J662" s="34"/>
      <c r="O662" s="38"/>
    </row>
    <row r="663" spans="4:15" s="39" customFormat="1" ht="12" customHeight="1">
      <c r="D663" s="51"/>
      <c r="E663" s="51"/>
      <c r="F663" s="51"/>
      <c r="J663" s="34"/>
      <c r="O663" s="38"/>
    </row>
    <row r="664" spans="4:15" s="39" customFormat="1" ht="12" customHeight="1">
      <c r="D664" s="51"/>
      <c r="E664" s="51"/>
      <c r="F664" s="51"/>
      <c r="J664" s="34"/>
      <c r="O664" s="38"/>
    </row>
    <row r="665" spans="4:15" s="39" customFormat="1" ht="12" customHeight="1">
      <c r="D665" s="51"/>
      <c r="E665" s="51"/>
      <c r="F665" s="51"/>
      <c r="J665" s="34"/>
      <c r="O665" s="38"/>
    </row>
    <row r="666" spans="4:15" s="39" customFormat="1" ht="12" customHeight="1">
      <c r="D666" s="51"/>
      <c r="E666" s="51"/>
      <c r="F666" s="51"/>
      <c r="J666" s="34"/>
      <c r="O666" s="38"/>
    </row>
    <row r="667" spans="4:15" s="39" customFormat="1" ht="12" customHeight="1">
      <c r="D667" s="51"/>
      <c r="E667" s="51"/>
      <c r="F667" s="51"/>
      <c r="J667" s="34"/>
      <c r="O667" s="38"/>
    </row>
    <row r="668" spans="4:15" s="39" customFormat="1" ht="12" customHeight="1">
      <c r="D668" s="51"/>
      <c r="E668" s="51"/>
      <c r="F668" s="51"/>
      <c r="J668" s="34"/>
      <c r="O668" s="38"/>
    </row>
    <row r="669" spans="4:15" s="39" customFormat="1" ht="12" customHeight="1">
      <c r="D669" s="51"/>
      <c r="E669" s="51"/>
      <c r="F669" s="51"/>
      <c r="J669" s="34"/>
      <c r="O669" s="38"/>
    </row>
    <row r="670" spans="4:15" s="39" customFormat="1" ht="12" customHeight="1">
      <c r="D670" s="51"/>
      <c r="E670" s="51"/>
      <c r="F670" s="51"/>
      <c r="J670" s="34"/>
      <c r="O670" s="38"/>
    </row>
    <row r="671" spans="4:15" s="39" customFormat="1" ht="12" customHeight="1">
      <c r="D671" s="51"/>
      <c r="E671" s="51"/>
      <c r="F671" s="51"/>
      <c r="J671" s="34"/>
      <c r="O671" s="38"/>
    </row>
    <row r="672" spans="4:15" s="39" customFormat="1" ht="12" customHeight="1">
      <c r="D672" s="51"/>
      <c r="E672" s="51"/>
      <c r="F672" s="51"/>
      <c r="J672" s="34"/>
      <c r="O672" s="38"/>
    </row>
    <row r="673" spans="4:15" s="39" customFormat="1" ht="12" customHeight="1">
      <c r="D673" s="51"/>
      <c r="E673" s="51"/>
      <c r="F673" s="51"/>
      <c r="J673" s="34"/>
      <c r="O673" s="38"/>
    </row>
    <row r="674" spans="4:15" s="39" customFormat="1" ht="12" customHeight="1">
      <c r="D674" s="51"/>
      <c r="E674" s="51"/>
      <c r="F674" s="51"/>
      <c r="J674" s="34"/>
      <c r="O674" s="38"/>
    </row>
    <row r="675" spans="4:15" s="39" customFormat="1" ht="12" customHeight="1">
      <c r="D675" s="51"/>
      <c r="E675" s="51"/>
      <c r="F675" s="51"/>
      <c r="J675" s="34"/>
      <c r="O675" s="38"/>
    </row>
    <row r="676" spans="4:15" s="39" customFormat="1" ht="12" customHeight="1">
      <c r="D676" s="51"/>
      <c r="E676" s="51"/>
      <c r="F676" s="51"/>
      <c r="J676" s="34"/>
      <c r="O676" s="38"/>
    </row>
    <row r="677" spans="4:15" s="39" customFormat="1" ht="12" customHeight="1">
      <c r="D677" s="51"/>
      <c r="E677" s="51"/>
      <c r="F677" s="51"/>
      <c r="J677" s="34"/>
      <c r="O677" s="38"/>
    </row>
    <row r="678" spans="4:15" s="39" customFormat="1" ht="12" customHeight="1">
      <c r="D678" s="51"/>
      <c r="E678" s="51"/>
      <c r="F678" s="51"/>
      <c r="J678" s="34"/>
      <c r="O678" s="38"/>
    </row>
    <row r="679" spans="4:15" s="39" customFormat="1" ht="12" customHeight="1">
      <c r="D679" s="51"/>
      <c r="E679" s="51"/>
      <c r="F679" s="51"/>
      <c r="J679" s="34"/>
      <c r="O679" s="38"/>
    </row>
    <row r="680" spans="4:15" s="39" customFormat="1" ht="12" customHeight="1">
      <c r="D680" s="51"/>
      <c r="E680" s="51"/>
      <c r="F680" s="51"/>
      <c r="J680" s="34"/>
      <c r="O680" s="38"/>
    </row>
    <row r="681" spans="4:15" s="39" customFormat="1" ht="12" customHeight="1">
      <c r="D681" s="51"/>
      <c r="E681" s="51"/>
      <c r="F681" s="51"/>
      <c r="J681" s="34"/>
      <c r="O681" s="38"/>
    </row>
    <row r="682" spans="4:15" s="39" customFormat="1" ht="12" customHeight="1">
      <c r="D682" s="51"/>
      <c r="E682" s="51"/>
      <c r="F682" s="51"/>
      <c r="J682" s="34"/>
      <c r="O682" s="38"/>
    </row>
    <row r="683" spans="4:15" s="39" customFormat="1" ht="12" customHeight="1">
      <c r="D683" s="51"/>
      <c r="E683" s="51"/>
      <c r="F683" s="51"/>
      <c r="J683" s="34"/>
      <c r="O683" s="38"/>
    </row>
    <row r="684" spans="4:15" s="39" customFormat="1" ht="12" customHeight="1">
      <c r="D684" s="51"/>
      <c r="E684" s="51"/>
      <c r="F684" s="51"/>
      <c r="J684" s="34"/>
      <c r="O684" s="38"/>
    </row>
    <row r="685" spans="4:15" s="39" customFormat="1" ht="12" customHeight="1">
      <c r="D685" s="51"/>
      <c r="E685" s="51"/>
      <c r="F685" s="51"/>
      <c r="J685" s="34"/>
      <c r="O685" s="38"/>
    </row>
    <row r="686" spans="4:15" s="39" customFormat="1" ht="12" customHeight="1">
      <c r="D686" s="51"/>
      <c r="E686" s="51"/>
      <c r="F686" s="51"/>
      <c r="J686" s="34"/>
      <c r="O686" s="38"/>
    </row>
    <row r="687" spans="4:15" s="39" customFormat="1" ht="12" customHeight="1">
      <c r="D687" s="51"/>
      <c r="E687" s="51"/>
      <c r="F687" s="51"/>
      <c r="J687" s="34"/>
      <c r="O687" s="38"/>
    </row>
    <row r="688" spans="4:15" s="39" customFormat="1" ht="12" customHeight="1">
      <c r="D688" s="51"/>
      <c r="E688" s="51"/>
      <c r="F688" s="51"/>
      <c r="J688" s="34"/>
      <c r="O688" s="38"/>
    </row>
    <row r="689" spans="4:15" s="39" customFormat="1" ht="12" customHeight="1">
      <c r="D689" s="51"/>
      <c r="E689" s="51"/>
      <c r="F689" s="51"/>
      <c r="J689" s="34"/>
      <c r="O689" s="38"/>
    </row>
    <row r="690" spans="4:15" s="39" customFormat="1" ht="12" customHeight="1">
      <c r="D690" s="51"/>
      <c r="E690" s="51"/>
      <c r="F690" s="51"/>
      <c r="J690" s="34"/>
      <c r="O690" s="38"/>
    </row>
    <row r="691" spans="4:15" s="39" customFormat="1" ht="12" customHeight="1">
      <c r="D691" s="51"/>
      <c r="E691" s="51"/>
      <c r="F691" s="51"/>
      <c r="J691" s="34"/>
      <c r="O691" s="38"/>
    </row>
    <row r="692" spans="4:15" s="39" customFormat="1" ht="12" customHeight="1">
      <c r="D692" s="51"/>
      <c r="E692" s="51"/>
      <c r="F692" s="51"/>
      <c r="J692" s="34"/>
      <c r="O692" s="38"/>
    </row>
    <row r="693" spans="4:15" s="39" customFormat="1" ht="12" customHeight="1">
      <c r="D693" s="51"/>
      <c r="E693" s="51"/>
      <c r="F693" s="51"/>
      <c r="J693" s="34"/>
      <c r="O693" s="38"/>
    </row>
    <row r="694" spans="4:15" s="39" customFormat="1" ht="12" customHeight="1">
      <c r="D694" s="51"/>
      <c r="E694" s="51"/>
      <c r="F694" s="51"/>
      <c r="J694" s="34"/>
      <c r="O694" s="38"/>
    </row>
    <row r="695" spans="4:15" s="39" customFormat="1" ht="12" customHeight="1">
      <c r="D695" s="51"/>
      <c r="E695" s="51"/>
      <c r="F695" s="51"/>
      <c r="J695" s="34"/>
      <c r="O695" s="38"/>
    </row>
    <row r="696" spans="4:15" s="39" customFormat="1" ht="12" customHeight="1">
      <c r="D696" s="51"/>
      <c r="E696" s="51"/>
      <c r="F696" s="51"/>
      <c r="J696" s="34"/>
      <c r="O696" s="38"/>
    </row>
    <row r="697" spans="4:15" s="39" customFormat="1" ht="12" customHeight="1">
      <c r="D697" s="51"/>
      <c r="E697" s="51"/>
      <c r="F697" s="51"/>
      <c r="J697" s="34"/>
      <c r="O697" s="38"/>
    </row>
    <row r="698" spans="4:15" s="39" customFormat="1" ht="12" customHeight="1">
      <c r="D698" s="51"/>
      <c r="E698" s="51"/>
      <c r="F698" s="51"/>
      <c r="J698" s="34"/>
      <c r="O698" s="38"/>
    </row>
    <row r="699" spans="4:15" s="39" customFormat="1" ht="12" customHeight="1">
      <c r="D699" s="51"/>
      <c r="E699" s="51"/>
      <c r="F699" s="51"/>
      <c r="J699" s="34"/>
      <c r="O699" s="38"/>
    </row>
    <row r="700" spans="4:15" s="39" customFormat="1" ht="12" customHeight="1">
      <c r="D700" s="51"/>
      <c r="E700" s="51"/>
      <c r="F700" s="51"/>
      <c r="J700" s="34"/>
      <c r="O700" s="38"/>
    </row>
    <row r="701" spans="4:15" s="39" customFormat="1" ht="12" customHeight="1">
      <c r="D701" s="51"/>
      <c r="E701" s="51"/>
      <c r="F701" s="51"/>
      <c r="J701" s="34"/>
      <c r="O701" s="38"/>
    </row>
    <row r="702" spans="4:15" s="39" customFormat="1" ht="12" customHeight="1">
      <c r="D702" s="51"/>
      <c r="E702" s="51"/>
      <c r="F702" s="51"/>
      <c r="J702" s="34"/>
      <c r="O702" s="38"/>
    </row>
    <row r="703" spans="4:15" s="39" customFormat="1" ht="12" customHeight="1">
      <c r="D703" s="51"/>
      <c r="E703" s="51"/>
      <c r="F703" s="51"/>
      <c r="J703" s="34"/>
      <c r="O703" s="38"/>
    </row>
    <row r="704" spans="4:15" s="39" customFormat="1" ht="12" customHeight="1">
      <c r="D704" s="51"/>
      <c r="E704" s="51"/>
      <c r="F704" s="51"/>
      <c r="J704" s="34"/>
      <c r="O704" s="38"/>
    </row>
    <row r="705" spans="4:15" s="39" customFormat="1" ht="12" customHeight="1">
      <c r="D705" s="51"/>
      <c r="E705" s="51"/>
      <c r="F705" s="51"/>
      <c r="J705" s="34"/>
      <c r="O705" s="38"/>
    </row>
    <row r="706" spans="4:15" s="39" customFormat="1" ht="12" customHeight="1">
      <c r="D706" s="51"/>
      <c r="E706" s="51"/>
      <c r="F706" s="51"/>
      <c r="J706" s="34"/>
      <c r="O706" s="38"/>
    </row>
    <row r="707" spans="4:15" s="39" customFormat="1" ht="12" customHeight="1">
      <c r="D707" s="51"/>
      <c r="E707" s="51"/>
      <c r="F707" s="51"/>
      <c r="J707" s="34"/>
      <c r="O707" s="38"/>
    </row>
    <row r="708" spans="4:15" s="39" customFormat="1" ht="12" customHeight="1">
      <c r="D708" s="51"/>
      <c r="E708" s="51"/>
      <c r="F708" s="51"/>
      <c r="J708" s="34"/>
      <c r="O708" s="38"/>
    </row>
    <row r="709" spans="4:15" s="39" customFormat="1" ht="12" customHeight="1">
      <c r="D709" s="51"/>
      <c r="E709" s="51"/>
      <c r="F709" s="51"/>
      <c r="J709" s="34"/>
      <c r="O709" s="38"/>
    </row>
    <row r="710" spans="4:15" s="39" customFormat="1" ht="12" customHeight="1">
      <c r="D710" s="51"/>
      <c r="E710" s="51"/>
      <c r="F710" s="51"/>
      <c r="J710" s="34"/>
      <c r="O710" s="38"/>
    </row>
    <row r="711" spans="4:15" s="39" customFormat="1" ht="12" customHeight="1">
      <c r="D711" s="51"/>
      <c r="E711" s="51"/>
      <c r="F711" s="51"/>
      <c r="J711" s="34"/>
      <c r="O711" s="38"/>
    </row>
    <row r="712" spans="4:15" s="39" customFormat="1" ht="12" customHeight="1">
      <c r="D712" s="51"/>
      <c r="E712" s="51"/>
      <c r="F712" s="51"/>
      <c r="J712" s="34"/>
      <c r="O712" s="38"/>
    </row>
    <row r="713" spans="4:15" s="39" customFormat="1" ht="12" customHeight="1">
      <c r="D713" s="51"/>
      <c r="E713" s="51"/>
      <c r="F713" s="51"/>
      <c r="J713" s="34"/>
      <c r="O713" s="38"/>
    </row>
    <row r="714" spans="4:15" s="39" customFormat="1" ht="12" customHeight="1">
      <c r="D714" s="51"/>
      <c r="E714" s="51"/>
      <c r="F714" s="51"/>
      <c r="J714" s="34"/>
      <c r="O714" s="38"/>
    </row>
    <row r="715" spans="4:15" s="39" customFormat="1" ht="12" customHeight="1">
      <c r="D715" s="51"/>
      <c r="E715" s="51"/>
      <c r="F715" s="51"/>
      <c r="J715" s="34"/>
      <c r="O715" s="38"/>
    </row>
    <row r="716" spans="4:15" s="39" customFormat="1" ht="12" customHeight="1">
      <c r="D716" s="51"/>
      <c r="E716" s="51"/>
      <c r="F716" s="51"/>
      <c r="J716" s="34"/>
      <c r="O716" s="38"/>
    </row>
    <row r="717" spans="4:15" s="39" customFormat="1" ht="12" customHeight="1">
      <c r="D717" s="51"/>
      <c r="E717" s="51"/>
      <c r="F717" s="51"/>
      <c r="J717" s="34"/>
      <c r="O717" s="38"/>
    </row>
    <row r="718" spans="4:15" s="39" customFormat="1" ht="12" customHeight="1">
      <c r="D718" s="51"/>
      <c r="E718" s="51"/>
      <c r="F718" s="51"/>
      <c r="J718" s="34"/>
      <c r="O718" s="38"/>
    </row>
    <row r="719" spans="4:15" s="39" customFormat="1" ht="12" customHeight="1">
      <c r="D719" s="51"/>
      <c r="E719" s="51"/>
      <c r="F719" s="51"/>
      <c r="J719" s="34"/>
      <c r="O719" s="38"/>
    </row>
    <row r="720" spans="4:15" s="39" customFormat="1" ht="12" customHeight="1">
      <c r="D720" s="51"/>
      <c r="E720" s="51"/>
      <c r="F720" s="51"/>
      <c r="J720" s="34"/>
      <c r="O720" s="38"/>
    </row>
    <row r="721" spans="4:15" s="39" customFormat="1" ht="12" customHeight="1">
      <c r="D721" s="51"/>
      <c r="E721" s="51"/>
      <c r="F721" s="51"/>
      <c r="J721" s="34"/>
      <c r="O721" s="38"/>
    </row>
    <row r="722" spans="4:15" s="39" customFormat="1" ht="12" customHeight="1">
      <c r="D722" s="51"/>
      <c r="E722" s="51"/>
      <c r="F722" s="51"/>
      <c r="J722" s="34"/>
      <c r="O722" s="38"/>
    </row>
    <row r="723" spans="4:15" s="39" customFormat="1" ht="12" customHeight="1">
      <c r="D723" s="51"/>
      <c r="E723" s="51"/>
      <c r="F723" s="51"/>
      <c r="J723" s="34"/>
      <c r="O723" s="38"/>
    </row>
    <row r="724" spans="4:15" s="39" customFormat="1" ht="12" customHeight="1">
      <c r="D724" s="51"/>
      <c r="E724" s="51"/>
      <c r="F724" s="51"/>
      <c r="J724" s="34"/>
      <c r="O724" s="38"/>
    </row>
    <row r="725" spans="4:15" s="39" customFormat="1" ht="12" customHeight="1">
      <c r="D725" s="51"/>
      <c r="E725" s="51"/>
      <c r="F725" s="51"/>
      <c r="J725" s="34"/>
      <c r="O725" s="38"/>
    </row>
    <row r="726" spans="4:15" s="39" customFormat="1" ht="12" customHeight="1">
      <c r="D726" s="51"/>
      <c r="E726" s="51"/>
      <c r="F726" s="51"/>
      <c r="J726" s="34"/>
      <c r="O726" s="38"/>
    </row>
    <row r="727" spans="4:15" s="39" customFormat="1" ht="12" customHeight="1">
      <c r="D727" s="51"/>
      <c r="E727" s="51"/>
      <c r="F727" s="51"/>
      <c r="J727" s="34"/>
      <c r="O727" s="38"/>
    </row>
    <row r="728" spans="4:15" s="39" customFormat="1" ht="12" customHeight="1">
      <c r="D728" s="51"/>
      <c r="E728" s="51"/>
      <c r="F728" s="51"/>
      <c r="J728" s="34"/>
      <c r="O728" s="38"/>
    </row>
    <row r="729" spans="4:15" s="39" customFormat="1" ht="12" customHeight="1">
      <c r="D729" s="51"/>
      <c r="E729" s="51"/>
      <c r="F729" s="51"/>
      <c r="J729" s="34"/>
      <c r="O729" s="38"/>
    </row>
    <row r="730" spans="4:15" s="39" customFormat="1" ht="12" customHeight="1">
      <c r="D730" s="51"/>
      <c r="E730" s="51"/>
      <c r="F730" s="51"/>
      <c r="J730" s="34"/>
      <c r="O730" s="38"/>
    </row>
    <row r="731" spans="4:15" s="39" customFormat="1" ht="12" customHeight="1">
      <c r="D731" s="51"/>
      <c r="E731" s="51"/>
      <c r="F731" s="51"/>
      <c r="J731" s="34"/>
      <c r="O731" s="38"/>
    </row>
    <row r="732" spans="4:15" s="39" customFormat="1" ht="12" customHeight="1">
      <c r="D732" s="51"/>
      <c r="E732" s="51"/>
      <c r="F732" s="51"/>
      <c r="J732" s="34"/>
      <c r="O732" s="38"/>
    </row>
    <row r="733" spans="4:15" s="39" customFormat="1" ht="12" customHeight="1">
      <c r="D733" s="51"/>
      <c r="E733" s="51"/>
      <c r="F733" s="51"/>
      <c r="J733" s="34"/>
      <c r="O733" s="38"/>
    </row>
    <row r="734" spans="4:15" s="39" customFormat="1" ht="12" customHeight="1">
      <c r="D734" s="51"/>
      <c r="E734" s="51"/>
      <c r="F734" s="51"/>
      <c r="J734" s="34"/>
      <c r="O734" s="38"/>
    </row>
    <row r="735" spans="4:15" s="39" customFormat="1" ht="12" customHeight="1">
      <c r="D735" s="51"/>
      <c r="E735" s="51"/>
      <c r="F735" s="51"/>
      <c r="J735" s="34"/>
      <c r="O735" s="38"/>
    </row>
    <row r="736" spans="4:15" s="39" customFormat="1" ht="12" customHeight="1">
      <c r="D736" s="51"/>
      <c r="E736" s="51"/>
      <c r="F736" s="51"/>
      <c r="J736" s="34"/>
      <c r="O736" s="38"/>
    </row>
    <row r="737" spans="4:15" s="39" customFormat="1" ht="12" customHeight="1">
      <c r="D737" s="51"/>
      <c r="E737" s="51"/>
      <c r="F737" s="51"/>
      <c r="J737" s="34"/>
      <c r="O737" s="38"/>
    </row>
    <row r="738" spans="4:15" s="39" customFormat="1" ht="12" customHeight="1">
      <c r="D738" s="51"/>
      <c r="E738" s="51"/>
      <c r="F738" s="51"/>
      <c r="J738" s="34"/>
      <c r="O738" s="38"/>
    </row>
    <row r="739" spans="4:15" s="39" customFormat="1" ht="12" customHeight="1">
      <c r="D739" s="51"/>
      <c r="E739" s="51"/>
      <c r="F739" s="51"/>
      <c r="J739" s="34"/>
      <c r="O739" s="38"/>
    </row>
    <row r="740" spans="4:15" s="39" customFormat="1" ht="12" customHeight="1">
      <c r="D740" s="51"/>
      <c r="E740" s="51"/>
      <c r="F740" s="51"/>
      <c r="J740" s="34"/>
      <c r="O740" s="38"/>
    </row>
    <row r="741" spans="4:15" s="39" customFormat="1" ht="12" customHeight="1">
      <c r="D741" s="51"/>
      <c r="E741" s="51"/>
      <c r="F741" s="51"/>
      <c r="J741" s="34"/>
      <c r="O741" s="38"/>
    </row>
    <row r="742" spans="4:15" s="39" customFormat="1" ht="12" customHeight="1">
      <c r="D742" s="51"/>
      <c r="E742" s="51"/>
      <c r="F742" s="51"/>
      <c r="J742" s="34"/>
      <c r="O742" s="38"/>
    </row>
    <row r="743" spans="4:15" s="39" customFormat="1" ht="12" customHeight="1">
      <c r="D743" s="51"/>
      <c r="E743" s="51"/>
      <c r="F743" s="51"/>
      <c r="J743" s="34"/>
      <c r="O743" s="38"/>
    </row>
    <row r="744" spans="4:15" s="39" customFormat="1" ht="12" customHeight="1">
      <c r="D744" s="51"/>
      <c r="E744" s="51"/>
      <c r="F744" s="51"/>
      <c r="J744" s="34"/>
      <c r="O744" s="38"/>
    </row>
    <row r="745" spans="4:15" s="39" customFormat="1" ht="12" customHeight="1">
      <c r="D745" s="51"/>
      <c r="E745" s="51"/>
      <c r="F745" s="51"/>
      <c r="J745" s="34"/>
      <c r="O745" s="38"/>
    </row>
    <row r="746" spans="4:15" s="39" customFormat="1" ht="12" customHeight="1">
      <c r="D746" s="51"/>
      <c r="E746" s="51"/>
      <c r="F746" s="51"/>
      <c r="J746" s="34"/>
      <c r="O746" s="38"/>
    </row>
    <row r="747" spans="4:15" s="39" customFormat="1" ht="12" customHeight="1">
      <c r="D747" s="51"/>
      <c r="E747" s="51"/>
      <c r="F747" s="51"/>
      <c r="J747" s="34"/>
      <c r="O747" s="38"/>
    </row>
    <row r="748" spans="4:15" s="39" customFormat="1" ht="12" customHeight="1">
      <c r="D748" s="51"/>
      <c r="E748" s="51"/>
      <c r="F748" s="51"/>
      <c r="J748" s="34"/>
      <c r="O748" s="38"/>
    </row>
    <row r="749" spans="4:15" s="39" customFormat="1" ht="12" customHeight="1">
      <c r="D749" s="51"/>
      <c r="E749" s="51"/>
      <c r="F749" s="51"/>
      <c r="J749" s="34"/>
      <c r="O749" s="38"/>
    </row>
    <row r="750" spans="4:15" s="39" customFormat="1" ht="12" customHeight="1">
      <c r="D750" s="51"/>
      <c r="E750" s="51"/>
      <c r="F750" s="51"/>
      <c r="J750" s="34"/>
      <c r="O750" s="38"/>
    </row>
    <row r="751" spans="4:15" s="39" customFormat="1" ht="12" customHeight="1">
      <c r="D751" s="51"/>
      <c r="E751" s="51"/>
      <c r="F751" s="51"/>
      <c r="J751" s="34"/>
      <c r="O751" s="38"/>
    </row>
    <row r="752" spans="4:15" s="39" customFormat="1" ht="12" customHeight="1">
      <c r="D752" s="51"/>
      <c r="E752" s="51"/>
      <c r="F752" s="51"/>
      <c r="J752" s="34"/>
      <c r="O752" s="38"/>
    </row>
    <row r="753" spans="4:15" s="39" customFormat="1" ht="12" customHeight="1">
      <c r="D753" s="51"/>
      <c r="E753" s="51"/>
      <c r="F753" s="51"/>
      <c r="J753" s="34"/>
      <c r="O753" s="38"/>
    </row>
    <row r="754" spans="4:15" s="39" customFormat="1" ht="12" customHeight="1">
      <c r="D754" s="51"/>
      <c r="E754" s="51"/>
      <c r="F754" s="51"/>
      <c r="J754" s="34"/>
      <c r="O754" s="38"/>
    </row>
    <row r="755" spans="4:15" s="39" customFormat="1" ht="12" customHeight="1">
      <c r="D755" s="51"/>
      <c r="E755" s="51"/>
      <c r="F755" s="51"/>
      <c r="J755" s="34"/>
      <c r="O755" s="38"/>
    </row>
    <row r="756" spans="4:15" s="39" customFormat="1" ht="12" customHeight="1">
      <c r="D756" s="51"/>
      <c r="E756" s="51"/>
      <c r="F756" s="51"/>
      <c r="J756" s="34"/>
      <c r="O756" s="38"/>
    </row>
    <row r="757" spans="4:15" s="39" customFormat="1" ht="12" customHeight="1">
      <c r="D757" s="51"/>
      <c r="E757" s="51"/>
      <c r="F757" s="51"/>
      <c r="J757" s="34"/>
      <c r="O757" s="38"/>
    </row>
    <row r="758" spans="4:15" s="39" customFormat="1" ht="12" customHeight="1">
      <c r="D758" s="51"/>
      <c r="E758" s="51"/>
      <c r="F758" s="51"/>
      <c r="J758" s="34"/>
      <c r="O758" s="38"/>
    </row>
    <row r="759" spans="4:15" s="39" customFormat="1" ht="12" customHeight="1">
      <c r="D759" s="51"/>
      <c r="E759" s="51"/>
      <c r="F759" s="51"/>
      <c r="J759" s="34"/>
      <c r="O759" s="38"/>
    </row>
    <row r="760" spans="4:15" s="39" customFormat="1" ht="12" customHeight="1">
      <c r="D760" s="51"/>
      <c r="E760" s="51"/>
      <c r="F760" s="51"/>
      <c r="J760" s="34"/>
      <c r="O760" s="38"/>
    </row>
    <row r="761" spans="4:15" s="39" customFormat="1" ht="12" customHeight="1">
      <c r="D761" s="51"/>
      <c r="E761" s="51"/>
      <c r="F761" s="51"/>
      <c r="J761" s="34"/>
      <c r="O761" s="38"/>
    </row>
    <row r="762" spans="4:15" s="39" customFormat="1" ht="12" customHeight="1">
      <c r="D762" s="51"/>
      <c r="E762" s="51"/>
      <c r="F762" s="51"/>
      <c r="J762" s="34"/>
      <c r="O762" s="38"/>
    </row>
    <row r="763" spans="4:15" s="39" customFormat="1" ht="12" customHeight="1">
      <c r="D763" s="51"/>
      <c r="E763" s="51"/>
      <c r="F763" s="51"/>
      <c r="J763" s="34"/>
      <c r="O763" s="38"/>
    </row>
    <row r="764" spans="4:15" s="39" customFormat="1" ht="12" customHeight="1">
      <c r="D764" s="51"/>
      <c r="E764" s="51"/>
      <c r="F764" s="51"/>
      <c r="J764" s="34"/>
      <c r="O764" s="38"/>
    </row>
    <row r="765" spans="4:15" s="39" customFormat="1" ht="12" customHeight="1">
      <c r="D765" s="51"/>
      <c r="E765" s="51"/>
      <c r="F765" s="51"/>
      <c r="J765" s="34"/>
      <c r="O765" s="38"/>
    </row>
    <row r="766" spans="4:15" s="39" customFormat="1" ht="12" customHeight="1">
      <c r="D766" s="51"/>
      <c r="E766" s="51"/>
      <c r="F766" s="51"/>
      <c r="J766" s="34"/>
      <c r="O766" s="38"/>
    </row>
    <row r="767" spans="4:15" s="39" customFormat="1" ht="12" customHeight="1">
      <c r="D767" s="51"/>
      <c r="E767" s="51"/>
      <c r="F767" s="51"/>
      <c r="J767" s="34"/>
      <c r="O767" s="38"/>
    </row>
    <row r="768" spans="4:15" s="39" customFormat="1" ht="12" customHeight="1">
      <c r="D768" s="51"/>
      <c r="E768" s="51"/>
      <c r="F768" s="51"/>
      <c r="J768" s="34"/>
      <c r="O768" s="38"/>
    </row>
    <row r="769" spans="4:15" s="39" customFormat="1" ht="12" customHeight="1">
      <c r="D769" s="51"/>
      <c r="E769" s="51"/>
      <c r="F769" s="51"/>
      <c r="J769" s="34"/>
      <c r="O769" s="38"/>
    </row>
    <row r="770" spans="4:15" s="39" customFormat="1" ht="12" customHeight="1">
      <c r="D770" s="51"/>
      <c r="E770" s="51"/>
      <c r="F770" s="51"/>
      <c r="J770" s="34"/>
      <c r="O770" s="38"/>
    </row>
    <row r="771" spans="4:15" s="39" customFormat="1" ht="12" customHeight="1">
      <c r="D771" s="51"/>
      <c r="E771" s="51"/>
      <c r="F771" s="51"/>
      <c r="J771" s="34"/>
      <c r="O771" s="38"/>
    </row>
    <row r="772" spans="4:15" s="39" customFormat="1" ht="12" customHeight="1">
      <c r="D772" s="51"/>
      <c r="E772" s="51"/>
      <c r="F772" s="51"/>
      <c r="J772" s="34"/>
      <c r="O772" s="38"/>
    </row>
    <row r="773" spans="4:15" s="39" customFormat="1" ht="12" customHeight="1">
      <c r="D773" s="51"/>
      <c r="E773" s="51"/>
      <c r="F773" s="51"/>
      <c r="J773" s="34"/>
      <c r="O773" s="38"/>
    </row>
    <row r="774" spans="4:15" s="39" customFormat="1" ht="12" customHeight="1">
      <c r="D774" s="51"/>
      <c r="E774" s="51"/>
      <c r="F774" s="51"/>
      <c r="J774" s="34"/>
      <c r="O774" s="38"/>
    </row>
    <row r="775" spans="4:15" s="39" customFormat="1" ht="12" customHeight="1">
      <c r="D775" s="51"/>
      <c r="E775" s="51"/>
      <c r="F775" s="51"/>
      <c r="J775" s="34"/>
      <c r="O775" s="38"/>
    </row>
    <row r="776" spans="4:15" s="39" customFormat="1" ht="12" customHeight="1">
      <c r="D776" s="51"/>
      <c r="E776" s="51"/>
      <c r="F776" s="51"/>
      <c r="J776" s="34"/>
      <c r="O776" s="38"/>
    </row>
    <row r="777" spans="4:15" s="39" customFormat="1" ht="12" customHeight="1">
      <c r="D777" s="51"/>
      <c r="E777" s="51"/>
      <c r="F777" s="51"/>
      <c r="J777" s="34"/>
      <c r="O777" s="38"/>
    </row>
    <row r="778" spans="4:15" s="39" customFormat="1" ht="12" customHeight="1">
      <c r="D778" s="51"/>
      <c r="E778" s="51"/>
      <c r="F778" s="51"/>
      <c r="J778" s="34"/>
      <c r="O778" s="38"/>
    </row>
    <row r="779" spans="4:15" s="39" customFormat="1" ht="12" customHeight="1">
      <c r="D779" s="51"/>
      <c r="E779" s="51"/>
      <c r="F779" s="51"/>
      <c r="J779" s="34"/>
      <c r="O779" s="38"/>
    </row>
    <row r="780" spans="4:15" s="39" customFormat="1" ht="12" customHeight="1">
      <c r="D780" s="51"/>
      <c r="E780" s="51"/>
      <c r="F780" s="51"/>
      <c r="J780" s="34"/>
      <c r="O780" s="38"/>
    </row>
    <row r="781" spans="4:15" s="39" customFormat="1" ht="12" customHeight="1">
      <c r="D781" s="51"/>
      <c r="E781" s="51"/>
      <c r="F781" s="51"/>
      <c r="J781" s="34"/>
      <c r="O781" s="38"/>
    </row>
    <row r="782" spans="4:15" s="39" customFormat="1" ht="12" customHeight="1">
      <c r="D782" s="51"/>
      <c r="E782" s="51"/>
      <c r="F782" s="51"/>
      <c r="J782" s="34"/>
      <c r="O782" s="38"/>
    </row>
    <row r="783" spans="4:15" s="39" customFormat="1" ht="12" customHeight="1">
      <c r="D783" s="51"/>
      <c r="E783" s="51"/>
      <c r="F783" s="51"/>
      <c r="J783" s="34"/>
      <c r="O783" s="38"/>
    </row>
    <row r="784" spans="4:15" s="39" customFormat="1" ht="12" customHeight="1">
      <c r="D784" s="51"/>
      <c r="E784" s="51"/>
      <c r="F784" s="51"/>
      <c r="J784" s="34"/>
      <c r="O784" s="38"/>
    </row>
    <row r="785" spans="4:15" s="39" customFormat="1" ht="12" customHeight="1">
      <c r="D785" s="51"/>
      <c r="E785" s="51"/>
      <c r="F785" s="51"/>
      <c r="J785" s="34"/>
      <c r="O785" s="38"/>
    </row>
    <row r="786" spans="4:15" s="39" customFormat="1" ht="12" customHeight="1">
      <c r="D786" s="51"/>
      <c r="E786" s="51"/>
      <c r="F786" s="51"/>
      <c r="J786" s="34"/>
      <c r="O786" s="38"/>
    </row>
    <row r="787" spans="4:15" s="39" customFormat="1" ht="12" customHeight="1">
      <c r="D787" s="51"/>
      <c r="E787" s="51"/>
      <c r="F787" s="51"/>
      <c r="J787" s="34"/>
      <c r="O787" s="38"/>
    </row>
    <row r="788" spans="4:15" s="39" customFormat="1" ht="12" customHeight="1">
      <c r="D788" s="51"/>
      <c r="E788" s="51"/>
      <c r="F788" s="51"/>
      <c r="J788" s="34"/>
      <c r="O788" s="38"/>
    </row>
    <row r="789" spans="4:15" s="39" customFormat="1" ht="12" customHeight="1">
      <c r="D789" s="51"/>
      <c r="E789" s="51"/>
      <c r="F789" s="51"/>
      <c r="J789" s="34"/>
      <c r="O789" s="38"/>
    </row>
    <row r="790" spans="4:15" s="39" customFormat="1" ht="12" customHeight="1">
      <c r="D790" s="51"/>
      <c r="E790" s="51"/>
      <c r="F790" s="51"/>
      <c r="J790" s="34"/>
      <c r="O790" s="38"/>
    </row>
    <row r="791" spans="4:15" s="39" customFormat="1" ht="12" customHeight="1">
      <c r="D791" s="51"/>
      <c r="E791" s="51"/>
      <c r="F791" s="51"/>
      <c r="J791" s="34"/>
      <c r="O791" s="38"/>
    </row>
    <row r="792" spans="4:15" s="39" customFormat="1" ht="12" customHeight="1">
      <c r="D792" s="51"/>
      <c r="E792" s="51"/>
      <c r="F792" s="51"/>
      <c r="J792" s="34"/>
      <c r="O792" s="38"/>
    </row>
    <row r="793" spans="4:15" s="39" customFormat="1" ht="12" customHeight="1">
      <c r="D793" s="51"/>
      <c r="E793" s="51"/>
      <c r="F793" s="51"/>
      <c r="J793" s="34"/>
      <c r="O793" s="38"/>
    </row>
    <row r="794" spans="4:15" s="39" customFormat="1" ht="12" customHeight="1">
      <c r="D794" s="51"/>
      <c r="E794" s="51"/>
      <c r="F794" s="51"/>
      <c r="J794" s="34"/>
      <c r="O794" s="38"/>
    </row>
    <row r="795" spans="4:15" s="39" customFormat="1" ht="12" customHeight="1">
      <c r="D795" s="51"/>
      <c r="E795" s="51"/>
      <c r="F795" s="51"/>
      <c r="J795" s="34"/>
      <c r="O795" s="38"/>
    </row>
    <row r="796" spans="4:15" s="39" customFormat="1" ht="12" customHeight="1">
      <c r="D796" s="51"/>
      <c r="E796" s="51"/>
      <c r="F796" s="51"/>
      <c r="J796" s="34"/>
      <c r="O796" s="38"/>
    </row>
    <row r="797" spans="4:15" s="39" customFormat="1" ht="12" customHeight="1">
      <c r="D797" s="51"/>
      <c r="E797" s="51"/>
      <c r="F797" s="51"/>
      <c r="J797" s="34"/>
      <c r="O797" s="38"/>
    </row>
    <row r="798" spans="4:15" s="39" customFormat="1" ht="12" customHeight="1">
      <c r="D798" s="51"/>
      <c r="E798" s="51"/>
      <c r="F798" s="51"/>
      <c r="J798" s="34"/>
      <c r="O798" s="38"/>
    </row>
    <row r="799" spans="4:15" s="39" customFormat="1" ht="12" customHeight="1">
      <c r="D799" s="51"/>
      <c r="E799" s="51"/>
      <c r="F799" s="51"/>
      <c r="J799" s="34"/>
      <c r="O799" s="38"/>
    </row>
    <row r="800" spans="4:15" s="39" customFormat="1" ht="12" customHeight="1">
      <c r="D800" s="51"/>
      <c r="E800" s="51"/>
      <c r="F800" s="51"/>
      <c r="J800" s="34"/>
      <c r="O800" s="38"/>
    </row>
    <row r="801" spans="4:15" s="39" customFormat="1" ht="12" customHeight="1">
      <c r="D801" s="51"/>
      <c r="E801" s="51"/>
      <c r="F801" s="51"/>
      <c r="J801" s="34"/>
      <c r="O801" s="38"/>
    </row>
    <row r="802" spans="4:15" s="39" customFormat="1" ht="12" customHeight="1">
      <c r="D802" s="51"/>
      <c r="E802" s="51"/>
      <c r="F802" s="51"/>
      <c r="J802" s="34"/>
      <c r="O802" s="38"/>
    </row>
    <row r="803" spans="4:15" s="39" customFormat="1" ht="12" customHeight="1">
      <c r="D803" s="51"/>
      <c r="E803" s="51"/>
      <c r="F803" s="51"/>
      <c r="J803" s="34"/>
      <c r="O803" s="38"/>
    </row>
    <row r="804" spans="4:15" s="39" customFormat="1" ht="12" customHeight="1">
      <c r="D804" s="51"/>
      <c r="E804" s="51"/>
      <c r="F804" s="51"/>
      <c r="J804" s="34"/>
      <c r="O804" s="38"/>
    </row>
    <row r="805" spans="4:15" s="39" customFormat="1" ht="12" customHeight="1">
      <c r="D805" s="51"/>
      <c r="E805" s="51"/>
      <c r="F805" s="51"/>
      <c r="J805" s="34"/>
      <c r="O805" s="38"/>
    </row>
    <row r="806" spans="4:15" s="39" customFormat="1" ht="12" customHeight="1">
      <c r="D806" s="51"/>
      <c r="E806" s="51"/>
      <c r="F806" s="51"/>
      <c r="J806" s="34"/>
      <c r="O806" s="38"/>
    </row>
    <row r="807" spans="4:15" s="39" customFormat="1" ht="12" customHeight="1">
      <c r="D807" s="51"/>
      <c r="E807" s="51"/>
      <c r="F807" s="51"/>
      <c r="J807" s="34"/>
      <c r="O807" s="38"/>
    </row>
    <row r="808" spans="4:15" s="39" customFormat="1" ht="12" customHeight="1">
      <c r="D808" s="51"/>
      <c r="E808" s="51"/>
      <c r="F808" s="51"/>
      <c r="J808" s="34"/>
      <c r="O808" s="38"/>
    </row>
    <row r="809" spans="4:15" s="39" customFormat="1" ht="12" customHeight="1">
      <c r="D809" s="51"/>
      <c r="E809" s="51"/>
      <c r="F809" s="51"/>
      <c r="J809" s="34"/>
      <c r="O809" s="38"/>
    </row>
    <row r="810" spans="4:15" s="39" customFormat="1" ht="12" customHeight="1">
      <c r="D810" s="51"/>
      <c r="E810" s="51"/>
      <c r="F810" s="51"/>
      <c r="J810" s="34"/>
      <c r="O810" s="38"/>
    </row>
    <row r="811" spans="4:15" s="39" customFormat="1" ht="12" customHeight="1">
      <c r="D811" s="51"/>
      <c r="E811" s="51"/>
      <c r="F811" s="51"/>
      <c r="J811" s="34"/>
      <c r="O811" s="38"/>
    </row>
    <row r="812" spans="4:15" s="39" customFormat="1" ht="12" customHeight="1">
      <c r="D812" s="51"/>
      <c r="E812" s="51"/>
      <c r="F812" s="51"/>
      <c r="J812" s="34"/>
      <c r="O812" s="38"/>
    </row>
    <row r="813" spans="4:15" s="39" customFormat="1" ht="12" customHeight="1">
      <c r="D813" s="51"/>
      <c r="E813" s="51"/>
      <c r="F813" s="51"/>
      <c r="J813" s="34"/>
      <c r="O813" s="38"/>
    </row>
    <row r="814" spans="4:15" s="39" customFormat="1" ht="12" customHeight="1">
      <c r="D814" s="51"/>
      <c r="E814" s="51"/>
      <c r="F814" s="51"/>
      <c r="J814" s="34"/>
      <c r="O814" s="38"/>
    </row>
    <row r="815" spans="4:15" s="39" customFormat="1" ht="12" customHeight="1">
      <c r="D815" s="51"/>
      <c r="E815" s="51"/>
      <c r="F815" s="51"/>
      <c r="J815" s="34"/>
      <c r="O815" s="38"/>
    </row>
    <row r="816" spans="4:15" s="39" customFormat="1" ht="12" customHeight="1">
      <c r="D816" s="51"/>
      <c r="E816" s="51"/>
      <c r="F816" s="51"/>
      <c r="J816" s="34"/>
      <c r="O816" s="38"/>
    </row>
    <row r="817" spans="4:15" s="39" customFormat="1" ht="12" customHeight="1">
      <c r="D817" s="51"/>
      <c r="E817" s="51"/>
      <c r="F817" s="51"/>
      <c r="J817" s="34"/>
      <c r="O817" s="38"/>
    </row>
    <row r="818" spans="4:15" s="39" customFormat="1" ht="12" customHeight="1">
      <c r="D818" s="51"/>
      <c r="E818" s="51"/>
      <c r="F818" s="51"/>
      <c r="J818" s="34"/>
      <c r="O818" s="38"/>
    </row>
    <row r="819" spans="4:15" s="39" customFormat="1" ht="12" customHeight="1">
      <c r="D819" s="51"/>
      <c r="E819" s="51"/>
      <c r="F819" s="51"/>
      <c r="J819" s="34"/>
      <c r="O819" s="38"/>
    </row>
    <row r="820" spans="4:15" s="39" customFormat="1" ht="12" customHeight="1">
      <c r="D820" s="51"/>
      <c r="E820" s="51"/>
      <c r="F820" s="51"/>
      <c r="J820" s="34"/>
      <c r="O820" s="38"/>
    </row>
    <row r="821" spans="4:15" s="39" customFormat="1" ht="12" customHeight="1">
      <c r="D821" s="51"/>
      <c r="E821" s="51"/>
      <c r="F821" s="51"/>
      <c r="J821" s="34"/>
      <c r="O821" s="38"/>
    </row>
    <row r="822" spans="4:15" s="39" customFormat="1" ht="12" customHeight="1">
      <c r="D822" s="51"/>
      <c r="E822" s="51"/>
      <c r="F822" s="51"/>
      <c r="J822" s="34"/>
      <c r="O822" s="38"/>
    </row>
    <row r="823" spans="4:15" s="39" customFormat="1" ht="12" customHeight="1">
      <c r="D823" s="51"/>
      <c r="E823" s="51"/>
      <c r="F823" s="51"/>
      <c r="J823" s="34"/>
      <c r="O823" s="38"/>
    </row>
    <row r="824" spans="4:15" s="39" customFormat="1" ht="12" customHeight="1">
      <c r="D824" s="51"/>
      <c r="E824" s="51"/>
      <c r="F824" s="51"/>
      <c r="J824" s="34"/>
      <c r="O824" s="38"/>
    </row>
    <row r="825" spans="4:15" s="39" customFormat="1" ht="12" customHeight="1">
      <c r="D825" s="51"/>
      <c r="E825" s="51"/>
      <c r="F825" s="51"/>
      <c r="J825" s="34"/>
      <c r="O825" s="38"/>
    </row>
    <row r="826" spans="4:15" s="39" customFormat="1" ht="12" customHeight="1">
      <c r="D826" s="51"/>
      <c r="E826" s="51"/>
      <c r="F826" s="51"/>
      <c r="J826" s="34"/>
      <c r="O826" s="38"/>
    </row>
    <row r="827" spans="4:15" s="39" customFormat="1" ht="12" customHeight="1">
      <c r="D827" s="51"/>
      <c r="E827" s="51"/>
      <c r="F827" s="51"/>
      <c r="J827" s="34"/>
      <c r="O827" s="38"/>
    </row>
    <row r="828" spans="4:15" s="39" customFormat="1" ht="12" customHeight="1">
      <c r="D828" s="51"/>
      <c r="E828" s="51"/>
      <c r="F828" s="51"/>
      <c r="J828" s="34"/>
      <c r="O828" s="38"/>
    </row>
    <row r="829" spans="4:15" s="39" customFormat="1" ht="12" customHeight="1">
      <c r="D829" s="51"/>
      <c r="E829" s="51"/>
      <c r="F829" s="51"/>
      <c r="J829" s="34"/>
      <c r="O829" s="38"/>
    </row>
    <row r="830" spans="4:15" s="39" customFormat="1" ht="12" customHeight="1">
      <c r="D830" s="51"/>
      <c r="E830" s="51"/>
      <c r="F830" s="51"/>
      <c r="J830" s="34"/>
      <c r="O830" s="38"/>
    </row>
    <row r="831" spans="4:15" s="39" customFormat="1" ht="12" customHeight="1">
      <c r="D831" s="51"/>
      <c r="E831" s="51"/>
      <c r="F831" s="51"/>
      <c r="J831" s="34"/>
      <c r="O831" s="38"/>
    </row>
    <row r="832" spans="4:15" s="39" customFormat="1" ht="12" customHeight="1">
      <c r="D832" s="51"/>
      <c r="E832" s="51"/>
      <c r="F832" s="51"/>
      <c r="J832" s="34"/>
      <c r="O832" s="38"/>
    </row>
    <row r="833" spans="4:15" s="39" customFormat="1" ht="12" customHeight="1">
      <c r="D833" s="51"/>
      <c r="E833" s="51"/>
      <c r="F833" s="51"/>
      <c r="J833" s="34"/>
      <c r="O833" s="38"/>
    </row>
    <row r="834" spans="4:15" s="39" customFormat="1" ht="12" customHeight="1">
      <c r="D834" s="51"/>
      <c r="E834" s="51"/>
      <c r="F834" s="51"/>
      <c r="J834" s="34"/>
      <c r="O834" s="38"/>
    </row>
    <row r="835" spans="4:15" s="39" customFormat="1" ht="12" customHeight="1">
      <c r="D835" s="51"/>
      <c r="E835" s="51"/>
      <c r="F835" s="51"/>
      <c r="J835" s="34"/>
      <c r="O835" s="38"/>
    </row>
    <row r="836" spans="4:15" s="39" customFormat="1" ht="12" customHeight="1">
      <c r="D836" s="51"/>
      <c r="E836" s="51"/>
      <c r="F836" s="51"/>
      <c r="J836" s="34"/>
      <c r="O836" s="38"/>
    </row>
    <row r="837" spans="4:15" s="39" customFormat="1" ht="12" customHeight="1">
      <c r="D837" s="51"/>
      <c r="E837" s="51"/>
      <c r="F837" s="51"/>
      <c r="J837" s="34"/>
      <c r="O837" s="38"/>
    </row>
    <row r="838" spans="4:15" s="39" customFormat="1" ht="12" customHeight="1">
      <c r="D838" s="51"/>
      <c r="E838" s="51"/>
      <c r="F838" s="51"/>
      <c r="J838" s="34"/>
      <c r="O838" s="38"/>
    </row>
    <row r="839" spans="4:15" s="39" customFormat="1" ht="12" customHeight="1">
      <c r="D839" s="51"/>
      <c r="E839" s="51"/>
      <c r="F839" s="51"/>
      <c r="J839" s="34"/>
      <c r="O839" s="38"/>
    </row>
    <row r="840" spans="4:15" s="39" customFormat="1" ht="12" customHeight="1">
      <c r="D840" s="51"/>
      <c r="E840" s="51"/>
      <c r="F840" s="51"/>
      <c r="J840" s="34"/>
      <c r="O840" s="38"/>
    </row>
    <row r="841" spans="4:15" s="39" customFormat="1" ht="12" customHeight="1">
      <c r="D841" s="51"/>
      <c r="E841" s="51"/>
      <c r="F841" s="51"/>
      <c r="J841" s="34"/>
      <c r="O841" s="38"/>
    </row>
    <row r="842" spans="4:15" s="39" customFormat="1" ht="12" customHeight="1">
      <c r="D842" s="51"/>
      <c r="E842" s="51"/>
      <c r="F842" s="51"/>
      <c r="J842" s="34"/>
      <c r="O842" s="38"/>
    </row>
    <row r="843" spans="4:15" s="39" customFormat="1" ht="12" customHeight="1">
      <c r="D843" s="51"/>
      <c r="E843" s="51"/>
      <c r="F843" s="51"/>
      <c r="J843" s="34"/>
      <c r="O843" s="38"/>
    </row>
    <row r="844" spans="4:15" s="39" customFormat="1" ht="12" customHeight="1">
      <c r="D844" s="51"/>
      <c r="E844" s="51"/>
      <c r="F844" s="51"/>
      <c r="J844" s="34"/>
      <c r="O844" s="38"/>
    </row>
    <row r="845" spans="4:15" s="39" customFormat="1" ht="12" customHeight="1">
      <c r="D845" s="51"/>
      <c r="E845" s="51"/>
      <c r="F845" s="51"/>
      <c r="J845" s="34"/>
      <c r="O845" s="38"/>
    </row>
    <row r="846" spans="4:15" s="39" customFormat="1" ht="12" customHeight="1">
      <c r="D846" s="51"/>
      <c r="E846" s="51"/>
      <c r="F846" s="51"/>
      <c r="J846" s="34"/>
      <c r="O846" s="38"/>
    </row>
    <row r="847" spans="4:15" s="39" customFormat="1" ht="12" customHeight="1">
      <c r="D847" s="51"/>
      <c r="E847" s="51"/>
      <c r="F847" s="51"/>
      <c r="J847" s="34"/>
      <c r="O847" s="38"/>
    </row>
    <row r="848" spans="4:15" s="39" customFormat="1" ht="12" customHeight="1">
      <c r="D848" s="51"/>
      <c r="E848" s="51"/>
      <c r="F848" s="51"/>
      <c r="J848" s="34"/>
      <c r="O848" s="38"/>
    </row>
    <row r="849" spans="4:15" s="39" customFormat="1" ht="12" customHeight="1">
      <c r="D849" s="51"/>
      <c r="E849" s="51"/>
      <c r="F849" s="51"/>
      <c r="J849" s="34"/>
      <c r="O849" s="38"/>
    </row>
    <row r="850" spans="4:15" s="39" customFormat="1" ht="12" customHeight="1">
      <c r="D850" s="51"/>
      <c r="E850" s="51"/>
      <c r="F850" s="51"/>
      <c r="J850" s="34"/>
      <c r="O850" s="38"/>
    </row>
    <row r="851" spans="4:15" s="39" customFormat="1" ht="12" customHeight="1">
      <c r="D851" s="51"/>
      <c r="E851" s="51"/>
      <c r="F851" s="51"/>
      <c r="J851" s="34"/>
      <c r="O851" s="38"/>
    </row>
    <row r="852" spans="4:15" s="39" customFormat="1" ht="12" customHeight="1">
      <c r="D852" s="51"/>
      <c r="E852" s="51"/>
      <c r="F852" s="51"/>
      <c r="J852" s="34"/>
      <c r="O852" s="38"/>
    </row>
    <row r="853" spans="4:15" s="39" customFormat="1" ht="12" customHeight="1">
      <c r="D853" s="51"/>
      <c r="E853" s="51"/>
      <c r="F853" s="51"/>
      <c r="J853" s="34"/>
      <c r="O853" s="38"/>
    </row>
    <row r="854" spans="4:15" s="39" customFormat="1" ht="12" customHeight="1">
      <c r="D854" s="51"/>
      <c r="E854" s="51"/>
      <c r="F854" s="51"/>
      <c r="J854" s="34"/>
      <c r="O854" s="38"/>
    </row>
    <row r="855" spans="4:15" s="39" customFormat="1" ht="12" customHeight="1">
      <c r="D855" s="51"/>
      <c r="E855" s="51"/>
      <c r="F855" s="51"/>
      <c r="J855" s="34"/>
      <c r="O855" s="38"/>
    </row>
    <row r="856" spans="4:15" s="39" customFormat="1" ht="12" customHeight="1">
      <c r="D856" s="51"/>
      <c r="E856" s="51"/>
      <c r="F856" s="51"/>
      <c r="J856" s="34"/>
      <c r="O856" s="38"/>
    </row>
    <row r="857" spans="4:15" s="39" customFormat="1" ht="12" customHeight="1">
      <c r="D857" s="51"/>
      <c r="E857" s="51"/>
      <c r="F857" s="51"/>
      <c r="J857" s="34"/>
      <c r="O857" s="38"/>
    </row>
    <row r="858" spans="4:15" s="39" customFormat="1" ht="12" customHeight="1">
      <c r="D858" s="51"/>
      <c r="E858" s="51"/>
      <c r="F858" s="51"/>
      <c r="J858" s="34"/>
      <c r="O858" s="38"/>
    </row>
    <row r="859" spans="4:15" s="39" customFormat="1" ht="12" customHeight="1">
      <c r="D859" s="51"/>
      <c r="E859" s="51"/>
      <c r="F859" s="51"/>
      <c r="J859" s="34"/>
      <c r="O859" s="38"/>
    </row>
    <row r="860" spans="4:15" s="39" customFormat="1" ht="12" customHeight="1">
      <c r="D860" s="51"/>
      <c r="E860" s="51"/>
      <c r="F860" s="51"/>
      <c r="J860" s="34"/>
      <c r="O860" s="38"/>
    </row>
    <row r="861" spans="4:15" s="39" customFormat="1" ht="12" customHeight="1">
      <c r="D861" s="51"/>
      <c r="E861" s="51"/>
      <c r="F861" s="51"/>
      <c r="J861" s="34"/>
      <c r="O861" s="38"/>
    </row>
    <row r="862" spans="4:15" s="39" customFormat="1" ht="12" customHeight="1">
      <c r="D862" s="51"/>
      <c r="E862" s="51"/>
      <c r="F862" s="51"/>
      <c r="J862" s="34"/>
      <c r="O862" s="38"/>
    </row>
    <row r="863" spans="4:15" s="39" customFormat="1" ht="12" customHeight="1">
      <c r="D863" s="51"/>
      <c r="E863" s="51"/>
      <c r="F863" s="51"/>
      <c r="J863" s="34"/>
      <c r="O863" s="38"/>
    </row>
    <row r="864" spans="4:15" s="39" customFormat="1" ht="12" customHeight="1">
      <c r="D864" s="51"/>
      <c r="E864" s="51"/>
      <c r="F864" s="51"/>
      <c r="J864" s="34"/>
      <c r="O864" s="38"/>
    </row>
    <row r="865" spans="4:15" s="39" customFormat="1" ht="12" customHeight="1">
      <c r="D865" s="51"/>
      <c r="E865" s="51"/>
      <c r="F865" s="51"/>
      <c r="J865" s="34"/>
      <c r="O865" s="38"/>
    </row>
    <row r="866" spans="4:15" s="39" customFormat="1" ht="12" customHeight="1">
      <c r="D866" s="51"/>
      <c r="E866" s="51"/>
      <c r="F866" s="51"/>
      <c r="J866" s="34"/>
      <c r="O866" s="38"/>
    </row>
    <row r="867" spans="4:15" s="39" customFormat="1" ht="12" customHeight="1">
      <c r="D867" s="51"/>
      <c r="E867" s="51"/>
      <c r="F867" s="51"/>
      <c r="J867" s="34"/>
      <c r="O867" s="38"/>
    </row>
    <row r="868" spans="4:15" s="39" customFormat="1" ht="12" customHeight="1">
      <c r="D868" s="51"/>
      <c r="E868" s="51"/>
      <c r="F868" s="51"/>
      <c r="J868" s="34"/>
      <c r="O868" s="38"/>
    </row>
    <row r="869" spans="4:15" s="39" customFormat="1" ht="12" customHeight="1">
      <c r="D869" s="51"/>
      <c r="E869" s="51"/>
      <c r="F869" s="51"/>
      <c r="J869" s="34"/>
      <c r="O869" s="38"/>
    </row>
    <row r="870" spans="4:15" s="39" customFormat="1" ht="12" customHeight="1">
      <c r="D870" s="51"/>
      <c r="E870" s="51"/>
      <c r="F870" s="51"/>
      <c r="J870" s="34"/>
      <c r="O870" s="38"/>
    </row>
    <row r="871" spans="4:15" s="39" customFormat="1" ht="12" customHeight="1">
      <c r="D871" s="51"/>
      <c r="E871" s="51"/>
      <c r="F871" s="51"/>
      <c r="J871" s="34"/>
      <c r="O871" s="38"/>
    </row>
    <row r="872" spans="4:15" s="39" customFormat="1" ht="12" customHeight="1">
      <c r="D872" s="51"/>
      <c r="E872" s="51"/>
      <c r="F872" s="51"/>
      <c r="J872" s="34"/>
      <c r="O872" s="38"/>
    </row>
    <row r="873" spans="4:15" s="39" customFormat="1" ht="12" customHeight="1">
      <c r="D873" s="51"/>
      <c r="E873" s="51"/>
      <c r="F873" s="51"/>
      <c r="J873" s="34"/>
      <c r="O873" s="38"/>
    </row>
    <row r="874" spans="4:15" s="39" customFormat="1" ht="12" customHeight="1">
      <c r="D874" s="51"/>
      <c r="E874" s="51"/>
      <c r="F874" s="51"/>
      <c r="J874" s="34"/>
      <c r="O874" s="38"/>
    </row>
    <row r="875" spans="4:15" s="39" customFormat="1" ht="12" customHeight="1">
      <c r="D875" s="51"/>
      <c r="E875" s="51"/>
      <c r="F875" s="51"/>
      <c r="J875" s="34"/>
      <c r="O875" s="38"/>
    </row>
    <row r="876" spans="4:15" s="39" customFormat="1" ht="12" customHeight="1">
      <c r="D876" s="51"/>
      <c r="E876" s="51"/>
      <c r="F876" s="51"/>
      <c r="J876" s="34"/>
      <c r="O876" s="38"/>
    </row>
    <row r="877" spans="4:15" s="39" customFormat="1" ht="12" customHeight="1">
      <c r="D877" s="51"/>
      <c r="E877" s="51"/>
      <c r="F877" s="51"/>
      <c r="J877" s="34"/>
      <c r="O877" s="38"/>
    </row>
    <row r="878" spans="4:15" s="39" customFormat="1" ht="12" customHeight="1">
      <c r="D878" s="51"/>
      <c r="E878" s="51"/>
      <c r="F878" s="51"/>
      <c r="J878" s="34"/>
      <c r="O878" s="38"/>
    </row>
    <row r="879" spans="4:15" s="39" customFormat="1" ht="12" customHeight="1">
      <c r="D879" s="51"/>
      <c r="E879" s="51"/>
      <c r="F879" s="51"/>
      <c r="J879" s="34"/>
      <c r="O879" s="38"/>
    </row>
    <row r="880" spans="4:15" s="39" customFormat="1" ht="12" customHeight="1">
      <c r="D880" s="51"/>
      <c r="E880" s="51"/>
      <c r="F880" s="51"/>
      <c r="J880" s="34"/>
      <c r="O880" s="38"/>
    </row>
    <row r="881" spans="4:15" s="39" customFormat="1" ht="12" customHeight="1">
      <c r="D881" s="51"/>
      <c r="E881" s="51"/>
      <c r="F881" s="51"/>
      <c r="J881" s="34"/>
      <c r="O881" s="38"/>
    </row>
    <row r="882" spans="4:15" s="39" customFormat="1" ht="12" customHeight="1">
      <c r="D882" s="51"/>
      <c r="E882" s="51"/>
      <c r="F882" s="51"/>
      <c r="J882" s="34"/>
      <c r="O882" s="38"/>
    </row>
    <row r="883" spans="4:15" s="39" customFormat="1" ht="12" customHeight="1">
      <c r="D883" s="51"/>
      <c r="E883" s="51"/>
      <c r="F883" s="51"/>
      <c r="J883" s="34"/>
      <c r="O883" s="38"/>
    </row>
    <row r="884" spans="4:15" s="39" customFormat="1" ht="12" customHeight="1">
      <c r="D884" s="51"/>
      <c r="E884" s="51"/>
      <c r="F884" s="51"/>
      <c r="J884" s="34"/>
      <c r="O884" s="38"/>
    </row>
    <row r="885" spans="4:15" s="39" customFormat="1" ht="12" customHeight="1">
      <c r="D885" s="51"/>
      <c r="E885" s="51"/>
      <c r="F885" s="51"/>
      <c r="J885" s="34"/>
      <c r="O885" s="38"/>
    </row>
    <row r="886" spans="4:15" s="39" customFormat="1" ht="12" customHeight="1">
      <c r="D886" s="51"/>
      <c r="E886" s="51"/>
      <c r="F886" s="51"/>
      <c r="J886" s="34"/>
      <c r="O886" s="38"/>
    </row>
    <row r="887" spans="4:15" s="39" customFormat="1" ht="12" customHeight="1">
      <c r="D887" s="51"/>
      <c r="E887" s="51"/>
      <c r="F887" s="51"/>
      <c r="J887" s="34"/>
      <c r="O887" s="38"/>
    </row>
    <row r="888" spans="4:15" s="39" customFormat="1" ht="12" customHeight="1">
      <c r="D888" s="51"/>
      <c r="E888" s="51"/>
      <c r="F888" s="51"/>
      <c r="J888" s="34"/>
      <c r="O888" s="38"/>
    </row>
    <row r="889" spans="4:15" s="39" customFormat="1" ht="12" customHeight="1">
      <c r="D889" s="51"/>
      <c r="E889" s="51"/>
      <c r="F889" s="51"/>
      <c r="J889" s="34"/>
      <c r="O889" s="38"/>
    </row>
    <row r="890" spans="4:15" s="39" customFormat="1" ht="12" customHeight="1">
      <c r="D890" s="51"/>
      <c r="E890" s="51"/>
      <c r="F890" s="51"/>
      <c r="J890" s="34"/>
      <c r="O890" s="38"/>
    </row>
    <row r="891" spans="4:15" s="39" customFormat="1" ht="12" customHeight="1">
      <c r="D891" s="51"/>
      <c r="E891" s="51"/>
      <c r="F891" s="51"/>
      <c r="J891" s="34"/>
      <c r="O891" s="38"/>
    </row>
    <row r="892" spans="4:15" s="39" customFormat="1" ht="12" customHeight="1">
      <c r="D892" s="51"/>
      <c r="E892" s="51"/>
      <c r="F892" s="51"/>
      <c r="J892" s="34"/>
      <c r="O892" s="38"/>
    </row>
    <row r="893" spans="4:15" s="39" customFormat="1" ht="12" customHeight="1">
      <c r="D893" s="51"/>
      <c r="E893" s="51"/>
      <c r="F893" s="51"/>
      <c r="J893" s="34"/>
      <c r="O893" s="38"/>
    </row>
    <row r="894" spans="4:15" s="39" customFormat="1" ht="12" customHeight="1">
      <c r="D894" s="51"/>
      <c r="E894" s="51"/>
      <c r="F894" s="51"/>
      <c r="J894" s="34"/>
      <c r="O894" s="38"/>
    </row>
    <row r="895" spans="4:15" s="39" customFormat="1" ht="12" customHeight="1">
      <c r="D895" s="51"/>
      <c r="E895" s="51"/>
      <c r="F895" s="51"/>
      <c r="J895" s="34"/>
      <c r="O895" s="38"/>
    </row>
    <row r="896" spans="4:15" s="39" customFormat="1" ht="12" customHeight="1">
      <c r="D896" s="51"/>
      <c r="E896" s="51"/>
      <c r="F896" s="51"/>
      <c r="J896" s="34"/>
      <c r="O896" s="38"/>
    </row>
    <row r="897" spans="4:15" s="39" customFormat="1" ht="12" customHeight="1">
      <c r="D897" s="51"/>
      <c r="E897" s="51"/>
      <c r="F897" s="51"/>
      <c r="J897" s="34"/>
      <c r="O897" s="38"/>
    </row>
    <row r="898" spans="4:15" s="39" customFormat="1" ht="12" customHeight="1">
      <c r="D898" s="51"/>
      <c r="E898" s="51"/>
      <c r="F898" s="51"/>
      <c r="J898" s="34"/>
      <c r="O898" s="38"/>
    </row>
    <row r="899" spans="4:15" s="39" customFormat="1" ht="12" customHeight="1">
      <c r="D899" s="51"/>
      <c r="E899" s="51"/>
      <c r="F899" s="51"/>
      <c r="J899" s="34"/>
      <c r="O899" s="38"/>
    </row>
    <row r="900" spans="4:15" s="39" customFormat="1" ht="12" customHeight="1">
      <c r="D900" s="51"/>
      <c r="E900" s="51"/>
      <c r="F900" s="51"/>
      <c r="J900" s="34"/>
      <c r="O900" s="38"/>
    </row>
    <row r="901" spans="4:15" s="39" customFormat="1" ht="12" customHeight="1">
      <c r="D901" s="51"/>
      <c r="E901" s="51"/>
      <c r="F901" s="51"/>
      <c r="J901" s="34"/>
      <c r="O901" s="38"/>
    </row>
    <row r="902" spans="4:15" s="39" customFormat="1" ht="12" customHeight="1">
      <c r="D902" s="51"/>
      <c r="E902" s="51"/>
      <c r="F902" s="51"/>
      <c r="J902" s="34"/>
      <c r="O902" s="38"/>
    </row>
    <row r="903" spans="4:15" s="39" customFormat="1" ht="12" customHeight="1">
      <c r="D903" s="51"/>
      <c r="E903" s="51"/>
      <c r="F903" s="51"/>
      <c r="J903" s="34"/>
      <c r="O903" s="38"/>
    </row>
    <row r="904" spans="4:15" s="39" customFormat="1" ht="12" customHeight="1">
      <c r="D904" s="51"/>
      <c r="E904" s="51"/>
      <c r="F904" s="51"/>
      <c r="J904" s="34"/>
      <c r="O904" s="38"/>
    </row>
    <row r="905" spans="4:15" s="39" customFormat="1" ht="12" customHeight="1">
      <c r="D905" s="51"/>
      <c r="E905" s="51"/>
      <c r="F905" s="51"/>
      <c r="J905" s="34"/>
      <c r="O905" s="38"/>
    </row>
    <row r="906" spans="4:15" s="39" customFormat="1" ht="12" customHeight="1">
      <c r="D906" s="51"/>
      <c r="E906" s="51"/>
      <c r="F906" s="51"/>
      <c r="J906" s="34"/>
      <c r="O906" s="38"/>
    </row>
    <row r="907" spans="4:15" s="39" customFormat="1" ht="12" customHeight="1">
      <c r="D907" s="51"/>
      <c r="E907" s="51"/>
      <c r="F907" s="51"/>
      <c r="J907" s="34"/>
      <c r="O907" s="38"/>
    </row>
    <row r="908" spans="4:15" s="39" customFormat="1" ht="12" customHeight="1">
      <c r="D908" s="51"/>
      <c r="E908" s="51"/>
      <c r="F908" s="51"/>
      <c r="J908" s="34"/>
      <c r="O908" s="38"/>
    </row>
    <row r="909" spans="4:15" s="39" customFormat="1" ht="12" customHeight="1">
      <c r="D909" s="51"/>
      <c r="E909" s="51"/>
      <c r="F909" s="51"/>
      <c r="J909" s="34"/>
      <c r="O909" s="38"/>
    </row>
    <row r="910" spans="4:15" s="39" customFormat="1" ht="12" customHeight="1">
      <c r="D910" s="51"/>
      <c r="E910" s="51"/>
      <c r="F910" s="51"/>
      <c r="J910" s="34"/>
      <c r="O910" s="38"/>
    </row>
    <row r="911" spans="4:15" s="39" customFormat="1" ht="12" customHeight="1">
      <c r="D911" s="51"/>
      <c r="E911" s="51"/>
      <c r="F911" s="51"/>
      <c r="J911" s="34"/>
      <c r="O911" s="38"/>
    </row>
    <row r="912" spans="4:15" s="39" customFormat="1" ht="12" customHeight="1">
      <c r="D912" s="51"/>
      <c r="E912" s="51"/>
      <c r="F912" s="51"/>
      <c r="J912" s="34"/>
      <c r="O912" s="38"/>
    </row>
    <row r="913" spans="4:15" s="39" customFormat="1" ht="12" customHeight="1">
      <c r="D913" s="51"/>
      <c r="E913" s="51"/>
      <c r="F913" s="51"/>
      <c r="J913" s="34"/>
      <c r="O913" s="38"/>
    </row>
    <row r="914" spans="4:15" s="39" customFormat="1" ht="12" customHeight="1">
      <c r="D914" s="51"/>
      <c r="E914" s="51"/>
      <c r="F914" s="51"/>
      <c r="J914" s="34"/>
      <c r="O914" s="38"/>
    </row>
    <row r="915" spans="4:15" s="39" customFormat="1" ht="12" customHeight="1">
      <c r="D915" s="51"/>
      <c r="E915" s="51"/>
      <c r="F915" s="51"/>
      <c r="J915" s="34"/>
      <c r="O915" s="38"/>
    </row>
    <row r="916" spans="4:15" s="39" customFormat="1" ht="12" customHeight="1">
      <c r="D916" s="51"/>
      <c r="E916" s="51"/>
      <c r="F916" s="51"/>
      <c r="J916" s="34"/>
      <c r="O916" s="38"/>
    </row>
    <row r="917" spans="4:15" s="39" customFormat="1" ht="12" customHeight="1">
      <c r="D917" s="51"/>
      <c r="E917" s="51"/>
      <c r="F917" s="51"/>
      <c r="J917" s="34"/>
      <c r="O917" s="38"/>
    </row>
    <row r="918" spans="4:15" s="39" customFormat="1" ht="12" customHeight="1">
      <c r="D918" s="51"/>
      <c r="E918" s="51"/>
      <c r="F918" s="51"/>
      <c r="J918" s="34"/>
      <c r="O918" s="38"/>
    </row>
    <row r="919" spans="4:15" s="39" customFormat="1" ht="12" customHeight="1">
      <c r="D919" s="51"/>
      <c r="E919" s="51"/>
      <c r="F919" s="51"/>
      <c r="J919" s="34"/>
      <c r="O919" s="38"/>
    </row>
    <row r="920" spans="4:15" s="39" customFormat="1" ht="12" customHeight="1">
      <c r="D920" s="51"/>
      <c r="E920" s="51"/>
      <c r="F920" s="51"/>
      <c r="J920" s="34"/>
      <c r="O920" s="38"/>
    </row>
    <row r="921" spans="4:15" s="39" customFormat="1" ht="12" customHeight="1">
      <c r="D921" s="51"/>
      <c r="E921" s="51"/>
      <c r="F921" s="51"/>
      <c r="J921" s="34"/>
      <c r="O921" s="38"/>
    </row>
    <row r="922" spans="4:15" s="39" customFormat="1" ht="12" customHeight="1">
      <c r="D922" s="51"/>
      <c r="E922" s="51"/>
      <c r="F922" s="51"/>
      <c r="J922" s="34"/>
      <c r="O922" s="38"/>
    </row>
    <row r="923" spans="4:15" s="39" customFormat="1" ht="12" customHeight="1">
      <c r="D923" s="51"/>
      <c r="E923" s="51"/>
      <c r="F923" s="51"/>
      <c r="J923" s="34"/>
      <c r="O923" s="38"/>
    </row>
    <row r="924" spans="4:15" s="39" customFormat="1" ht="12" customHeight="1">
      <c r="D924" s="51"/>
      <c r="E924" s="51"/>
      <c r="F924" s="51"/>
      <c r="J924" s="34"/>
      <c r="O924" s="38"/>
    </row>
    <row r="925" spans="4:15" s="39" customFormat="1" ht="12" customHeight="1">
      <c r="D925" s="51"/>
      <c r="E925" s="51"/>
      <c r="F925" s="51"/>
      <c r="J925" s="34"/>
      <c r="O925" s="38"/>
    </row>
    <row r="926" spans="4:15" s="39" customFormat="1" ht="12" customHeight="1">
      <c r="D926" s="51"/>
      <c r="E926" s="51"/>
      <c r="F926" s="51"/>
      <c r="J926" s="34"/>
      <c r="O926" s="38"/>
    </row>
    <row r="927" spans="4:15" s="39" customFormat="1" ht="12" customHeight="1">
      <c r="D927" s="51"/>
      <c r="E927" s="51"/>
      <c r="F927" s="51"/>
      <c r="J927" s="34"/>
      <c r="O927" s="38"/>
    </row>
    <row r="928" spans="4:15" s="39" customFormat="1" ht="12" customHeight="1">
      <c r="D928" s="51"/>
      <c r="E928" s="51"/>
      <c r="F928" s="51"/>
      <c r="J928" s="34"/>
      <c r="O928" s="38"/>
    </row>
    <row r="929" spans="4:15" s="39" customFormat="1" ht="12" customHeight="1">
      <c r="D929" s="51"/>
      <c r="E929" s="51"/>
      <c r="F929" s="51"/>
      <c r="J929" s="34"/>
      <c r="O929" s="38"/>
    </row>
    <row r="930" spans="4:15" s="39" customFormat="1" ht="12" customHeight="1">
      <c r="D930" s="51"/>
      <c r="E930" s="51"/>
      <c r="F930" s="51"/>
      <c r="J930" s="34"/>
      <c r="O930" s="38"/>
    </row>
    <row r="931" spans="4:15" s="39" customFormat="1" ht="12" customHeight="1">
      <c r="D931" s="51"/>
      <c r="E931" s="51"/>
      <c r="F931" s="51"/>
      <c r="J931" s="34"/>
      <c r="O931" s="38"/>
    </row>
    <row r="932" spans="4:15" s="39" customFormat="1" ht="12" customHeight="1">
      <c r="D932" s="51"/>
      <c r="E932" s="51"/>
      <c r="F932" s="51"/>
      <c r="J932" s="34"/>
      <c r="O932" s="38"/>
    </row>
    <row r="933" spans="4:15" s="39" customFormat="1" ht="12" customHeight="1">
      <c r="D933" s="51"/>
      <c r="E933" s="51"/>
      <c r="F933" s="51"/>
      <c r="J933" s="34"/>
      <c r="O933" s="38"/>
    </row>
    <row r="934" spans="4:15" s="39" customFormat="1" ht="12" customHeight="1">
      <c r="D934" s="51"/>
      <c r="E934" s="51"/>
      <c r="F934" s="51"/>
      <c r="J934" s="34"/>
      <c r="O934" s="38"/>
    </row>
    <row r="935" spans="4:15" s="39" customFormat="1" ht="12" customHeight="1">
      <c r="D935" s="51"/>
      <c r="E935" s="51"/>
      <c r="F935" s="51"/>
      <c r="J935" s="34"/>
      <c r="O935" s="38"/>
    </row>
    <row r="936" spans="4:15" s="39" customFormat="1" ht="12" customHeight="1">
      <c r="D936" s="51"/>
      <c r="E936" s="51"/>
      <c r="F936" s="51"/>
      <c r="J936" s="34"/>
      <c r="O936" s="38"/>
    </row>
    <row r="937" spans="4:15" s="39" customFormat="1" ht="12" customHeight="1">
      <c r="D937" s="51"/>
      <c r="E937" s="51"/>
      <c r="F937" s="51"/>
      <c r="J937" s="34"/>
      <c r="O937" s="38"/>
    </row>
    <row r="938" spans="4:15" s="39" customFormat="1" ht="12" customHeight="1">
      <c r="D938" s="51"/>
      <c r="E938" s="51"/>
      <c r="F938" s="51"/>
      <c r="J938" s="34"/>
      <c r="O938" s="38"/>
    </row>
    <row r="939" spans="4:15" s="39" customFormat="1" ht="12" customHeight="1">
      <c r="D939" s="51"/>
      <c r="E939" s="51"/>
      <c r="F939" s="51"/>
      <c r="J939" s="34"/>
      <c r="O939" s="38"/>
    </row>
    <row r="940" spans="4:15" s="39" customFormat="1" ht="12" customHeight="1">
      <c r="D940" s="51"/>
      <c r="E940" s="51"/>
      <c r="F940" s="51"/>
      <c r="J940" s="34"/>
      <c r="O940" s="38"/>
    </row>
    <row r="941" spans="4:15" s="39" customFormat="1" ht="12" customHeight="1">
      <c r="D941" s="51"/>
      <c r="E941" s="51"/>
      <c r="F941" s="51"/>
      <c r="J941" s="34"/>
      <c r="O941" s="38"/>
    </row>
    <row r="942" spans="4:15" s="39" customFormat="1" ht="12" customHeight="1">
      <c r="D942" s="51"/>
      <c r="E942" s="51"/>
      <c r="F942" s="51"/>
      <c r="J942" s="34"/>
      <c r="O942" s="38"/>
    </row>
    <row r="943" spans="4:15" s="39" customFormat="1" ht="12" customHeight="1">
      <c r="D943" s="51"/>
      <c r="E943" s="51"/>
      <c r="F943" s="51"/>
      <c r="J943" s="34"/>
      <c r="O943" s="38"/>
    </row>
    <row r="944" spans="4:15" s="39" customFormat="1" ht="12" customHeight="1">
      <c r="D944" s="51"/>
      <c r="E944" s="51"/>
      <c r="F944" s="51"/>
      <c r="J944" s="34"/>
      <c r="O944" s="38"/>
    </row>
    <row r="945" spans="4:15" s="39" customFormat="1" ht="12" customHeight="1">
      <c r="D945" s="51"/>
      <c r="E945" s="51"/>
      <c r="F945" s="51"/>
      <c r="J945" s="34"/>
      <c r="O945" s="38"/>
    </row>
    <row r="946" spans="4:15" s="39" customFormat="1" ht="12" customHeight="1">
      <c r="D946" s="51"/>
      <c r="E946" s="51"/>
      <c r="F946" s="51"/>
      <c r="J946" s="34"/>
      <c r="O946" s="38"/>
    </row>
    <row r="947" spans="4:15" s="39" customFormat="1" ht="12" customHeight="1">
      <c r="D947" s="51"/>
      <c r="E947" s="51"/>
      <c r="F947" s="51"/>
      <c r="J947" s="34"/>
      <c r="O947" s="38"/>
    </row>
    <row r="948" spans="4:15" s="39" customFormat="1" ht="12" customHeight="1">
      <c r="D948" s="51"/>
      <c r="E948" s="51"/>
      <c r="F948" s="51"/>
      <c r="J948" s="34"/>
      <c r="O948" s="38"/>
    </row>
    <row r="949" spans="4:15" s="39" customFormat="1" ht="12" customHeight="1">
      <c r="D949" s="51"/>
      <c r="E949" s="51"/>
      <c r="F949" s="51"/>
      <c r="J949" s="34"/>
      <c r="O949" s="38"/>
    </row>
    <row r="950" spans="4:15" s="39" customFormat="1" ht="12" customHeight="1">
      <c r="D950" s="51"/>
      <c r="E950" s="51"/>
      <c r="F950" s="51"/>
      <c r="J950" s="34"/>
      <c r="O950" s="38"/>
    </row>
    <row r="951" spans="4:15" s="39" customFormat="1" ht="12" customHeight="1">
      <c r="D951" s="51"/>
      <c r="E951" s="51"/>
      <c r="F951" s="51"/>
      <c r="J951" s="34"/>
      <c r="O951" s="38"/>
    </row>
    <row r="952" spans="4:15" s="39" customFormat="1" ht="12" customHeight="1">
      <c r="D952" s="51"/>
      <c r="E952" s="51"/>
      <c r="F952" s="51"/>
      <c r="J952" s="34"/>
      <c r="O952" s="38"/>
    </row>
    <row r="953" spans="4:15" s="39" customFormat="1" ht="12" customHeight="1">
      <c r="D953" s="51"/>
      <c r="E953" s="51"/>
      <c r="F953" s="51"/>
      <c r="J953" s="34"/>
      <c r="O953" s="38"/>
    </row>
    <row r="954" spans="4:15" s="39" customFormat="1" ht="12" customHeight="1">
      <c r="D954" s="51"/>
      <c r="E954" s="51"/>
      <c r="F954" s="51"/>
      <c r="J954" s="34"/>
      <c r="O954" s="38"/>
    </row>
    <row r="955" spans="4:15" s="39" customFormat="1" ht="12" customHeight="1">
      <c r="D955" s="51"/>
      <c r="E955" s="51"/>
      <c r="F955" s="51"/>
      <c r="J955" s="34"/>
      <c r="O955" s="38"/>
    </row>
    <row r="956" spans="4:15" s="39" customFormat="1" ht="12" customHeight="1">
      <c r="D956" s="51"/>
      <c r="E956" s="51"/>
      <c r="F956" s="51"/>
      <c r="J956" s="34"/>
      <c r="O956" s="38"/>
    </row>
    <row r="957" spans="4:15" s="39" customFormat="1" ht="12" customHeight="1">
      <c r="D957" s="51"/>
      <c r="E957" s="51"/>
      <c r="F957" s="51"/>
      <c r="J957" s="34"/>
      <c r="O957" s="38"/>
    </row>
    <row r="958" spans="4:15" s="39" customFormat="1" ht="12" customHeight="1">
      <c r="D958" s="51"/>
      <c r="E958" s="51"/>
      <c r="F958" s="51"/>
      <c r="J958" s="34"/>
      <c r="O958" s="38"/>
    </row>
    <row r="959" spans="4:15" s="39" customFormat="1" ht="12" customHeight="1">
      <c r="D959" s="51"/>
      <c r="E959" s="51"/>
      <c r="F959" s="51"/>
      <c r="J959" s="34"/>
      <c r="O959" s="38"/>
    </row>
    <row r="960" spans="4:15" s="39" customFormat="1" ht="12" customHeight="1">
      <c r="D960" s="51"/>
      <c r="E960" s="51"/>
      <c r="F960" s="51"/>
      <c r="J960" s="34"/>
      <c r="O960" s="38"/>
    </row>
    <row r="961" spans="4:15" s="39" customFormat="1" ht="12" customHeight="1">
      <c r="D961" s="51"/>
      <c r="E961" s="51"/>
      <c r="F961" s="51"/>
      <c r="J961" s="34"/>
      <c r="O961" s="38"/>
    </row>
    <row r="962" spans="4:15" s="39" customFormat="1" ht="12" customHeight="1">
      <c r="D962" s="51"/>
      <c r="E962" s="51"/>
      <c r="F962" s="51"/>
      <c r="J962" s="34"/>
      <c r="O962" s="38"/>
    </row>
    <row r="963" spans="4:15" s="39" customFormat="1" ht="12" customHeight="1">
      <c r="D963" s="51"/>
      <c r="E963" s="51"/>
      <c r="F963" s="51"/>
      <c r="J963" s="34"/>
      <c r="O963" s="38"/>
    </row>
    <row r="964" spans="4:15" s="39" customFormat="1" ht="12" customHeight="1">
      <c r="D964" s="51"/>
      <c r="E964" s="51"/>
      <c r="F964" s="51"/>
      <c r="J964" s="34"/>
      <c r="O964" s="38"/>
    </row>
    <row r="965" spans="4:15" s="39" customFormat="1" ht="12" customHeight="1">
      <c r="D965" s="51"/>
      <c r="E965" s="51"/>
      <c r="F965" s="51"/>
      <c r="J965" s="34"/>
      <c r="O965" s="38"/>
    </row>
    <row r="966" spans="4:15" s="39" customFormat="1" ht="12" customHeight="1">
      <c r="D966" s="51"/>
      <c r="E966" s="51"/>
      <c r="F966" s="51"/>
      <c r="J966" s="34"/>
      <c r="O966" s="38"/>
    </row>
    <row r="967" spans="4:15" s="39" customFormat="1" ht="12" customHeight="1">
      <c r="D967" s="51"/>
      <c r="E967" s="51"/>
      <c r="F967" s="51"/>
      <c r="J967" s="34"/>
      <c r="O967" s="38"/>
    </row>
    <row r="968" spans="4:15" s="39" customFormat="1" ht="12" customHeight="1">
      <c r="D968" s="51"/>
      <c r="E968" s="51"/>
      <c r="F968" s="51"/>
      <c r="J968" s="34"/>
      <c r="O968" s="38"/>
    </row>
    <row r="969" spans="4:15" s="39" customFormat="1" ht="12" customHeight="1">
      <c r="D969" s="51"/>
      <c r="E969" s="51"/>
      <c r="F969" s="51"/>
      <c r="J969" s="34"/>
      <c r="O969" s="38"/>
    </row>
    <row r="970" spans="4:15" s="39" customFormat="1" ht="12" customHeight="1">
      <c r="D970" s="51"/>
      <c r="E970" s="51"/>
      <c r="F970" s="51"/>
      <c r="J970" s="34"/>
      <c r="O970" s="38"/>
    </row>
    <row r="971" spans="4:15" s="39" customFormat="1" ht="12" customHeight="1">
      <c r="D971" s="51"/>
      <c r="E971" s="51"/>
      <c r="F971" s="51"/>
      <c r="J971" s="34"/>
      <c r="O971" s="38"/>
    </row>
    <row r="972" spans="4:15" s="39" customFormat="1" ht="12" customHeight="1">
      <c r="D972" s="51"/>
      <c r="E972" s="51"/>
      <c r="F972" s="51"/>
      <c r="J972" s="34"/>
      <c r="O972" s="38"/>
    </row>
    <row r="973" spans="4:15" s="39" customFormat="1" ht="12" customHeight="1">
      <c r="D973" s="51"/>
      <c r="E973" s="51"/>
      <c r="F973" s="51"/>
      <c r="J973" s="34"/>
      <c r="O973" s="38"/>
    </row>
    <row r="974" spans="4:15" s="39" customFormat="1" ht="12" customHeight="1">
      <c r="D974" s="51"/>
      <c r="E974" s="51"/>
      <c r="F974" s="51"/>
      <c r="J974" s="34"/>
      <c r="O974" s="38"/>
    </row>
    <row r="975" spans="4:15" s="39" customFormat="1" ht="12" customHeight="1">
      <c r="D975" s="51"/>
      <c r="E975" s="51"/>
      <c r="F975" s="51"/>
      <c r="J975" s="34"/>
      <c r="O975" s="38"/>
    </row>
    <row r="976" spans="4:15" s="39" customFormat="1" ht="12" customHeight="1">
      <c r="D976" s="51"/>
      <c r="E976" s="51"/>
      <c r="F976" s="51"/>
      <c r="J976" s="34"/>
      <c r="O976" s="38"/>
    </row>
    <row r="977" spans="4:15" s="39" customFormat="1" ht="12" customHeight="1">
      <c r="D977" s="51"/>
      <c r="E977" s="51"/>
      <c r="F977" s="51"/>
      <c r="J977" s="34"/>
      <c r="O977" s="38"/>
    </row>
    <row r="978" spans="4:15" s="39" customFormat="1" ht="12" customHeight="1">
      <c r="D978" s="51"/>
      <c r="E978" s="51"/>
      <c r="F978" s="51"/>
      <c r="J978" s="34"/>
      <c r="O978" s="38"/>
    </row>
    <row r="979" spans="4:15" s="39" customFormat="1" ht="12" customHeight="1">
      <c r="D979" s="51"/>
      <c r="E979" s="51"/>
      <c r="F979" s="51"/>
      <c r="J979" s="34"/>
      <c r="O979" s="38"/>
    </row>
    <row r="980" spans="4:15" s="39" customFormat="1" ht="12" customHeight="1">
      <c r="D980" s="51"/>
      <c r="E980" s="51"/>
      <c r="F980" s="51"/>
      <c r="J980" s="34"/>
      <c r="O980" s="38"/>
    </row>
    <row r="981" spans="4:15" s="39" customFormat="1" ht="12" customHeight="1">
      <c r="D981" s="51"/>
      <c r="E981" s="51"/>
      <c r="F981" s="51"/>
      <c r="J981" s="34"/>
      <c r="O981" s="38"/>
    </row>
    <row r="982" spans="4:15" s="39" customFormat="1" ht="12" customHeight="1">
      <c r="D982" s="51"/>
      <c r="E982" s="51"/>
      <c r="F982" s="51"/>
      <c r="J982" s="34"/>
      <c r="O982" s="38"/>
    </row>
    <row r="983" spans="4:15" s="39" customFormat="1" ht="12" customHeight="1">
      <c r="D983" s="51"/>
      <c r="E983" s="51"/>
      <c r="F983" s="51"/>
      <c r="J983" s="34"/>
      <c r="O983" s="38"/>
    </row>
    <row r="984" spans="4:15" s="39" customFormat="1" ht="12" customHeight="1">
      <c r="D984" s="51"/>
      <c r="E984" s="51"/>
      <c r="F984" s="51"/>
      <c r="J984" s="34"/>
      <c r="O984" s="38"/>
    </row>
    <row r="985" spans="4:15" s="39" customFormat="1" ht="12" customHeight="1">
      <c r="D985" s="51"/>
      <c r="E985" s="51"/>
      <c r="F985" s="51"/>
      <c r="J985" s="34"/>
      <c r="O985" s="38"/>
    </row>
    <row r="986" spans="4:15" s="39" customFormat="1" ht="12" customHeight="1">
      <c r="D986" s="51"/>
      <c r="E986" s="51"/>
      <c r="F986" s="51"/>
      <c r="J986" s="34"/>
      <c r="O986" s="38"/>
    </row>
    <row r="987" spans="4:15" s="39" customFormat="1" ht="12" customHeight="1">
      <c r="D987" s="51"/>
      <c r="E987" s="51"/>
      <c r="F987" s="51"/>
      <c r="J987" s="34"/>
      <c r="O987" s="38"/>
    </row>
    <row r="988" spans="4:15" s="39" customFormat="1" ht="12" customHeight="1">
      <c r="D988" s="51"/>
      <c r="E988" s="51"/>
      <c r="F988" s="51"/>
      <c r="J988" s="34"/>
      <c r="O988" s="38"/>
    </row>
    <row r="989" spans="4:15" s="39" customFormat="1" ht="12" customHeight="1">
      <c r="D989" s="51"/>
      <c r="E989" s="51"/>
      <c r="F989" s="51"/>
      <c r="J989" s="34"/>
      <c r="O989" s="38"/>
    </row>
    <row r="990" spans="4:15" s="39" customFormat="1" ht="12" customHeight="1">
      <c r="D990" s="51"/>
      <c r="E990" s="51"/>
      <c r="F990" s="51"/>
      <c r="J990" s="34"/>
      <c r="O990" s="38"/>
    </row>
    <row r="991" spans="4:15" s="39" customFormat="1" ht="12" customHeight="1">
      <c r="D991" s="51"/>
      <c r="E991" s="51"/>
      <c r="F991" s="51"/>
      <c r="J991" s="34"/>
      <c r="O991" s="38"/>
    </row>
    <row r="992" spans="4:15" s="39" customFormat="1" ht="12" customHeight="1">
      <c r="D992" s="51"/>
      <c r="E992" s="51"/>
      <c r="F992" s="51"/>
      <c r="J992" s="34"/>
      <c r="O992" s="38"/>
    </row>
    <row r="993" spans="4:15" s="39" customFormat="1" ht="12" customHeight="1">
      <c r="D993" s="51"/>
      <c r="E993" s="51"/>
      <c r="F993" s="51"/>
      <c r="J993" s="34"/>
      <c r="O993" s="38"/>
    </row>
    <row r="994" spans="4:15" s="39" customFormat="1" ht="12" customHeight="1">
      <c r="D994" s="51"/>
      <c r="E994" s="51"/>
      <c r="F994" s="51"/>
      <c r="J994" s="34"/>
      <c r="O994" s="38"/>
    </row>
    <row r="995" spans="4:15" s="39" customFormat="1" ht="12" customHeight="1">
      <c r="D995" s="51"/>
      <c r="E995" s="51"/>
      <c r="F995" s="51"/>
      <c r="J995" s="34"/>
      <c r="O995" s="38"/>
    </row>
    <row r="996" spans="4:15" s="39" customFormat="1" ht="12" customHeight="1">
      <c r="D996" s="51"/>
      <c r="E996" s="51"/>
      <c r="F996" s="51"/>
      <c r="J996" s="34"/>
      <c r="O996" s="38"/>
    </row>
    <row r="997" spans="4:15" s="39" customFormat="1" ht="12" customHeight="1">
      <c r="D997" s="51"/>
      <c r="E997" s="51"/>
      <c r="F997" s="51"/>
      <c r="J997" s="34"/>
      <c r="O997" s="38"/>
    </row>
    <row r="998" spans="4:15" s="39" customFormat="1" ht="12" customHeight="1">
      <c r="D998" s="51"/>
      <c r="E998" s="51"/>
      <c r="F998" s="51"/>
      <c r="J998" s="34"/>
      <c r="O998" s="38"/>
    </row>
    <row r="999" spans="4:15" s="39" customFormat="1" ht="12" customHeight="1">
      <c r="D999" s="51"/>
      <c r="E999" s="51"/>
      <c r="F999" s="51"/>
      <c r="J999" s="34"/>
      <c r="O999" s="38"/>
    </row>
    <row r="1000" spans="4:15" s="39" customFormat="1" ht="12" customHeight="1">
      <c r="D1000" s="51"/>
      <c r="E1000" s="51"/>
      <c r="F1000" s="51"/>
      <c r="J1000" s="34"/>
      <c r="O1000" s="38"/>
    </row>
    <row r="1001" spans="4:15" s="39" customFormat="1" ht="12" customHeight="1">
      <c r="D1001" s="51"/>
      <c r="E1001" s="51"/>
      <c r="F1001" s="51"/>
      <c r="J1001" s="34"/>
      <c r="O1001" s="38"/>
    </row>
    <row r="1002" spans="4:15" s="39" customFormat="1" ht="12" customHeight="1">
      <c r="D1002" s="51"/>
      <c r="E1002" s="51"/>
      <c r="F1002" s="51"/>
      <c r="J1002" s="34"/>
      <c r="O1002" s="38"/>
    </row>
    <row r="1003" spans="4:15" s="39" customFormat="1" ht="12" customHeight="1">
      <c r="D1003" s="51"/>
      <c r="E1003" s="51"/>
      <c r="F1003" s="51"/>
      <c r="J1003" s="34"/>
      <c r="O1003" s="38"/>
    </row>
    <row r="1004" spans="4:15" s="39" customFormat="1" ht="12" customHeight="1">
      <c r="D1004" s="51"/>
      <c r="E1004" s="51"/>
      <c r="F1004" s="51"/>
      <c r="J1004" s="34"/>
      <c r="O1004" s="38"/>
    </row>
    <row r="1005" spans="4:15" s="39" customFormat="1" ht="12" customHeight="1">
      <c r="D1005" s="51"/>
      <c r="E1005" s="51"/>
      <c r="F1005" s="51"/>
      <c r="J1005" s="34"/>
      <c r="O1005" s="38"/>
    </row>
    <row r="1006" spans="4:15" s="39" customFormat="1" ht="12" customHeight="1">
      <c r="D1006" s="51"/>
      <c r="E1006" s="51"/>
      <c r="F1006" s="51"/>
      <c r="J1006" s="34"/>
      <c r="O1006" s="38"/>
    </row>
    <row r="1007" spans="4:15" s="39" customFormat="1" ht="12" customHeight="1">
      <c r="D1007" s="51"/>
      <c r="E1007" s="51"/>
      <c r="F1007" s="51"/>
      <c r="J1007" s="34"/>
      <c r="O1007" s="38"/>
    </row>
    <row r="1008" spans="4:15" s="39" customFormat="1" ht="12" customHeight="1">
      <c r="D1008" s="51"/>
      <c r="E1008" s="51"/>
      <c r="F1008" s="51"/>
      <c r="J1008" s="34"/>
      <c r="O1008" s="38"/>
    </row>
    <row r="1009" spans="4:15" s="39" customFormat="1" ht="12" customHeight="1">
      <c r="D1009" s="51"/>
      <c r="E1009" s="51"/>
      <c r="F1009" s="51"/>
      <c r="J1009" s="34"/>
      <c r="O1009" s="38"/>
    </row>
    <row r="1010" spans="4:15" s="39" customFormat="1" ht="12" customHeight="1">
      <c r="D1010" s="51"/>
      <c r="E1010" s="51"/>
      <c r="F1010" s="51"/>
      <c r="J1010" s="34"/>
      <c r="O1010" s="38"/>
    </row>
    <row r="1011" spans="4:15" s="39" customFormat="1" ht="12" customHeight="1">
      <c r="D1011" s="51"/>
      <c r="E1011" s="51"/>
      <c r="F1011" s="51"/>
      <c r="J1011" s="34"/>
      <c r="O1011" s="38"/>
    </row>
    <row r="1012" spans="4:15" s="39" customFormat="1" ht="12" customHeight="1">
      <c r="D1012" s="51"/>
      <c r="E1012" s="51"/>
      <c r="F1012" s="51"/>
      <c r="J1012" s="34"/>
      <c r="O1012" s="38"/>
    </row>
    <row r="1013" spans="4:15" s="39" customFormat="1" ht="12" customHeight="1">
      <c r="D1013" s="51"/>
      <c r="E1013" s="51"/>
      <c r="F1013" s="51"/>
      <c r="J1013" s="34"/>
      <c r="O1013" s="38"/>
    </row>
    <row r="1014" spans="4:15" s="39" customFormat="1" ht="12" customHeight="1">
      <c r="D1014" s="51"/>
      <c r="E1014" s="51"/>
      <c r="F1014" s="51"/>
      <c r="J1014" s="34"/>
      <c r="O1014" s="38"/>
    </row>
    <row r="1015" spans="4:15" s="39" customFormat="1" ht="12" customHeight="1">
      <c r="D1015" s="51"/>
      <c r="E1015" s="51"/>
      <c r="F1015" s="51"/>
      <c r="J1015" s="34"/>
      <c r="O1015" s="38"/>
    </row>
    <row r="1016" spans="4:15" s="39" customFormat="1" ht="12" customHeight="1">
      <c r="D1016" s="51"/>
      <c r="E1016" s="51"/>
      <c r="F1016" s="51"/>
      <c r="J1016" s="34"/>
      <c r="O1016" s="38"/>
    </row>
    <row r="1017" spans="4:15" s="39" customFormat="1" ht="12" customHeight="1">
      <c r="D1017" s="51"/>
      <c r="E1017" s="51"/>
      <c r="F1017" s="51"/>
      <c r="J1017" s="34"/>
      <c r="O1017" s="38"/>
    </row>
    <row r="1018" spans="4:15" s="39" customFormat="1" ht="12" customHeight="1">
      <c r="D1018" s="51"/>
      <c r="E1018" s="51"/>
      <c r="F1018" s="51"/>
      <c r="J1018" s="34"/>
      <c r="O1018" s="38"/>
    </row>
    <row r="1019" spans="4:15" s="39" customFormat="1" ht="12" customHeight="1">
      <c r="D1019" s="51"/>
      <c r="E1019" s="51"/>
      <c r="F1019" s="51"/>
      <c r="J1019" s="34"/>
      <c r="O1019" s="38"/>
    </row>
    <row r="1020" spans="4:15" s="39" customFormat="1" ht="12" customHeight="1">
      <c r="D1020" s="51"/>
      <c r="E1020" s="51"/>
      <c r="F1020" s="51"/>
      <c r="J1020" s="34"/>
      <c r="O1020" s="38"/>
    </row>
    <row r="1021" spans="4:15" s="39" customFormat="1" ht="12" customHeight="1">
      <c r="D1021" s="51"/>
      <c r="E1021" s="51"/>
      <c r="F1021" s="51"/>
      <c r="J1021" s="34"/>
      <c r="O1021" s="38"/>
    </row>
    <row r="1022" spans="4:15" s="39" customFormat="1" ht="12" customHeight="1">
      <c r="D1022" s="51"/>
      <c r="E1022" s="51"/>
      <c r="F1022" s="51"/>
      <c r="J1022" s="34"/>
      <c r="O1022" s="38"/>
    </row>
    <row r="1023" spans="4:15" s="39" customFormat="1" ht="12" customHeight="1">
      <c r="D1023" s="51"/>
      <c r="E1023" s="51"/>
      <c r="F1023" s="51"/>
      <c r="J1023" s="34"/>
      <c r="O1023" s="38"/>
    </row>
    <row r="1024" spans="4:15" s="39" customFormat="1" ht="12" customHeight="1">
      <c r="D1024" s="51"/>
      <c r="E1024" s="51"/>
      <c r="F1024" s="51"/>
      <c r="J1024" s="34"/>
      <c r="O1024" s="38"/>
    </row>
    <row r="1025" spans="4:15" s="39" customFormat="1" ht="12" customHeight="1">
      <c r="D1025" s="51"/>
      <c r="E1025" s="51"/>
      <c r="F1025" s="51"/>
      <c r="J1025" s="34"/>
      <c r="O1025" s="38"/>
    </row>
    <row r="1026" spans="4:15" s="39" customFormat="1" ht="12" customHeight="1">
      <c r="D1026" s="51"/>
      <c r="E1026" s="51"/>
      <c r="F1026" s="51"/>
      <c r="J1026" s="34"/>
      <c r="O1026" s="38"/>
    </row>
    <row r="1027" spans="4:15" s="39" customFormat="1" ht="12" customHeight="1">
      <c r="D1027" s="51"/>
      <c r="E1027" s="51"/>
      <c r="F1027" s="51"/>
      <c r="J1027" s="34"/>
      <c r="O1027" s="38"/>
    </row>
    <row r="1028" spans="4:15" s="39" customFormat="1" ht="12" customHeight="1">
      <c r="D1028" s="51"/>
      <c r="E1028" s="51"/>
      <c r="F1028" s="51"/>
      <c r="J1028" s="34"/>
      <c r="O1028" s="38"/>
    </row>
    <row r="1029" spans="4:15" s="39" customFormat="1" ht="12" customHeight="1">
      <c r="D1029" s="51"/>
      <c r="E1029" s="51"/>
      <c r="F1029" s="51"/>
      <c r="J1029" s="34"/>
      <c r="O1029" s="38"/>
    </row>
    <row r="1030" spans="4:15" s="39" customFormat="1" ht="12" customHeight="1">
      <c r="D1030" s="51"/>
      <c r="E1030" s="51"/>
      <c r="F1030" s="51"/>
      <c r="J1030" s="34"/>
      <c r="O1030" s="38"/>
    </row>
    <row r="1031" spans="4:15" s="39" customFormat="1" ht="12" customHeight="1">
      <c r="D1031" s="51"/>
      <c r="E1031" s="51"/>
      <c r="F1031" s="51"/>
      <c r="J1031" s="34"/>
      <c r="O1031" s="38"/>
    </row>
    <row r="1032" spans="4:15" s="39" customFormat="1" ht="12" customHeight="1">
      <c r="D1032" s="51"/>
      <c r="E1032" s="51"/>
      <c r="F1032" s="51"/>
      <c r="J1032" s="34"/>
      <c r="O1032" s="38"/>
    </row>
    <row r="1033" spans="4:15" s="39" customFormat="1" ht="12" customHeight="1">
      <c r="D1033" s="51"/>
      <c r="E1033" s="51"/>
      <c r="F1033" s="51"/>
      <c r="J1033" s="34"/>
      <c r="O1033" s="38"/>
    </row>
    <row r="1034" spans="4:15" s="39" customFormat="1" ht="12" customHeight="1">
      <c r="D1034" s="51"/>
      <c r="E1034" s="51"/>
      <c r="F1034" s="51"/>
      <c r="J1034" s="34"/>
      <c r="O1034" s="38"/>
    </row>
    <row r="1035" spans="4:15" s="39" customFormat="1" ht="12" customHeight="1">
      <c r="D1035" s="51"/>
      <c r="E1035" s="51"/>
      <c r="F1035" s="51"/>
      <c r="J1035" s="34"/>
      <c r="O1035" s="38"/>
    </row>
    <row r="1036" spans="4:15" s="39" customFormat="1" ht="12" customHeight="1">
      <c r="D1036" s="51"/>
      <c r="E1036" s="51"/>
      <c r="F1036" s="51"/>
      <c r="J1036" s="34"/>
      <c r="O1036" s="38"/>
    </row>
    <row r="1037" spans="4:15" s="39" customFormat="1" ht="12" customHeight="1">
      <c r="D1037" s="51"/>
      <c r="E1037" s="51"/>
      <c r="F1037" s="51"/>
      <c r="J1037" s="34"/>
      <c r="O1037" s="38"/>
    </row>
    <row r="1038" spans="4:15" s="39" customFormat="1" ht="12" customHeight="1">
      <c r="D1038" s="51"/>
      <c r="E1038" s="51"/>
      <c r="F1038" s="51"/>
      <c r="J1038" s="34"/>
      <c r="O1038" s="38"/>
    </row>
    <row r="1039" spans="4:15" s="39" customFormat="1" ht="12" customHeight="1">
      <c r="D1039" s="51"/>
      <c r="E1039" s="51"/>
      <c r="F1039" s="51"/>
      <c r="J1039" s="34"/>
      <c r="O1039" s="38"/>
    </row>
    <row r="1040" spans="4:15" s="39" customFormat="1" ht="12" customHeight="1">
      <c r="D1040" s="51"/>
      <c r="E1040" s="51"/>
      <c r="F1040" s="51"/>
      <c r="J1040" s="34"/>
      <c r="O1040" s="38"/>
    </row>
    <row r="1041" spans="4:15" s="39" customFormat="1" ht="12" customHeight="1">
      <c r="D1041" s="51"/>
      <c r="E1041" s="51"/>
      <c r="F1041" s="51"/>
      <c r="J1041" s="34"/>
      <c r="O1041" s="38"/>
    </row>
    <row r="1042" spans="4:15" s="39" customFormat="1" ht="12" customHeight="1">
      <c r="D1042" s="51"/>
      <c r="E1042" s="51"/>
      <c r="F1042" s="51"/>
      <c r="J1042" s="34"/>
      <c r="O1042" s="38"/>
    </row>
    <row r="1043" spans="4:15" s="39" customFormat="1" ht="12" customHeight="1">
      <c r="D1043" s="51"/>
      <c r="E1043" s="51"/>
      <c r="F1043" s="51"/>
      <c r="J1043" s="34"/>
      <c r="O1043" s="38"/>
    </row>
    <row r="1044" spans="4:15" s="39" customFormat="1" ht="12" customHeight="1">
      <c r="D1044" s="51"/>
      <c r="E1044" s="51"/>
      <c r="F1044" s="51"/>
      <c r="J1044" s="34"/>
      <c r="O1044" s="38"/>
    </row>
    <row r="1045" spans="4:15" s="39" customFormat="1" ht="12" customHeight="1">
      <c r="D1045" s="51"/>
      <c r="E1045" s="51"/>
      <c r="F1045" s="51"/>
      <c r="J1045" s="34"/>
      <c r="O1045" s="38"/>
    </row>
    <row r="1046" spans="4:15" s="39" customFormat="1" ht="12" customHeight="1">
      <c r="D1046" s="51"/>
      <c r="E1046" s="51"/>
      <c r="F1046" s="51"/>
      <c r="J1046" s="34"/>
      <c r="O1046" s="38"/>
    </row>
    <row r="1047" spans="4:15" s="39" customFormat="1" ht="12" customHeight="1">
      <c r="D1047" s="51"/>
      <c r="E1047" s="51"/>
      <c r="F1047" s="51"/>
      <c r="J1047" s="34"/>
      <c r="O1047" s="38"/>
    </row>
    <row r="1048" spans="4:15" s="39" customFormat="1" ht="12" customHeight="1">
      <c r="D1048" s="51"/>
      <c r="E1048" s="51"/>
      <c r="F1048" s="51"/>
      <c r="J1048" s="34"/>
      <c r="O1048" s="38"/>
    </row>
    <row r="1049" spans="4:15" s="39" customFormat="1" ht="12" customHeight="1">
      <c r="D1049" s="51"/>
      <c r="E1049" s="51"/>
      <c r="F1049" s="51"/>
      <c r="J1049" s="34"/>
      <c r="O1049" s="38"/>
    </row>
    <row r="1050" spans="4:15" s="39" customFormat="1" ht="12" customHeight="1">
      <c r="D1050" s="51"/>
      <c r="E1050" s="51"/>
      <c r="F1050" s="51"/>
      <c r="J1050" s="34"/>
      <c r="O1050" s="38"/>
    </row>
    <row r="1051" spans="4:15" s="39" customFormat="1" ht="12" customHeight="1">
      <c r="D1051" s="51"/>
      <c r="E1051" s="51"/>
      <c r="F1051" s="51"/>
      <c r="J1051" s="34"/>
      <c r="O1051" s="38"/>
    </row>
    <row r="1052" spans="4:15" s="39" customFormat="1" ht="12" customHeight="1">
      <c r="D1052" s="51"/>
      <c r="E1052" s="51"/>
      <c r="F1052" s="51"/>
      <c r="J1052" s="34"/>
      <c r="O1052" s="38"/>
    </row>
    <row r="1053" spans="4:15" s="39" customFormat="1" ht="12" customHeight="1">
      <c r="D1053" s="51"/>
      <c r="E1053" s="51"/>
      <c r="F1053" s="51"/>
      <c r="J1053" s="34"/>
      <c r="O1053" s="38"/>
    </row>
    <row r="1054" spans="4:15" s="39" customFormat="1" ht="12" customHeight="1">
      <c r="D1054" s="51"/>
      <c r="E1054" s="51"/>
      <c r="F1054" s="51"/>
      <c r="J1054" s="34"/>
      <c r="O1054" s="38"/>
    </row>
    <row r="1055" spans="4:15" s="39" customFormat="1" ht="12" customHeight="1">
      <c r="D1055" s="51"/>
      <c r="E1055" s="51"/>
      <c r="F1055" s="51"/>
      <c r="J1055" s="34"/>
      <c r="O1055" s="38"/>
    </row>
    <row r="1056" spans="4:15" s="39" customFormat="1" ht="12" customHeight="1">
      <c r="D1056" s="51"/>
      <c r="E1056" s="51"/>
      <c r="F1056" s="51"/>
      <c r="J1056" s="34"/>
      <c r="O1056" s="38"/>
    </row>
    <row r="1057" spans="4:15" s="39" customFormat="1" ht="12" customHeight="1">
      <c r="D1057" s="51"/>
      <c r="E1057" s="51"/>
      <c r="F1057" s="51"/>
      <c r="J1057" s="34"/>
      <c r="O1057" s="38"/>
    </row>
    <row r="1058" spans="4:15" s="39" customFormat="1" ht="12" customHeight="1">
      <c r="D1058" s="51"/>
      <c r="E1058" s="51"/>
      <c r="F1058" s="51"/>
      <c r="J1058" s="34"/>
      <c r="O1058" s="38"/>
    </row>
    <row r="1059" spans="4:15" s="39" customFormat="1" ht="12" customHeight="1">
      <c r="D1059" s="51"/>
      <c r="E1059" s="51"/>
      <c r="F1059" s="51"/>
      <c r="J1059" s="34"/>
      <c r="O1059" s="38"/>
    </row>
    <row r="1060" spans="4:15" s="39" customFormat="1" ht="12" customHeight="1">
      <c r="D1060" s="51"/>
      <c r="E1060" s="51"/>
      <c r="F1060" s="51"/>
      <c r="J1060" s="34"/>
      <c r="O1060" s="38"/>
    </row>
    <row r="1061" spans="4:15" s="39" customFormat="1" ht="12" customHeight="1">
      <c r="D1061" s="51"/>
      <c r="E1061" s="51"/>
      <c r="F1061" s="51"/>
      <c r="J1061" s="34"/>
      <c r="O1061" s="38"/>
    </row>
    <row r="1062" spans="4:15" s="39" customFormat="1" ht="12" customHeight="1">
      <c r="D1062" s="51"/>
      <c r="E1062" s="51"/>
      <c r="F1062" s="51"/>
      <c r="J1062" s="34"/>
      <c r="O1062" s="38"/>
    </row>
    <row r="1063" spans="4:15" s="39" customFormat="1" ht="12" customHeight="1">
      <c r="D1063" s="51"/>
      <c r="E1063" s="51"/>
      <c r="F1063" s="51"/>
      <c r="J1063" s="34"/>
      <c r="O1063" s="38"/>
    </row>
    <row r="1064" spans="4:15" s="39" customFormat="1" ht="12" customHeight="1">
      <c r="D1064" s="51"/>
      <c r="E1064" s="51"/>
      <c r="F1064" s="51"/>
      <c r="J1064" s="34"/>
      <c r="O1064" s="38"/>
    </row>
    <row r="1065" spans="4:15" s="39" customFormat="1" ht="12" customHeight="1">
      <c r="D1065" s="51"/>
      <c r="E1065" s="51"/>
      <c r="F1065" s="51"/>
      <c r="J1065" s="34"/>
      <c r="O1065" s="38"/>
    </row>
    <row r="1066" spans="4:15" s="39" customFormat="1" ht="12" customHeight="1">
      <c r="D1066" s="51"/>
      <c r="E1066" s="51"/>
      <c r="F1066" s="51"/>
      <c r="J1066" s="34"/>
      <c r="O1066" s="38"/>
    </row>
    <row r="1067" spans="4:15" s="39" customFormat="1" ht="12" customHeight="1">
      <c r="D1067" s="51"/>
      <c r="E1067" s="51"/>
      <c r="F1067" s="51"/>
      <c r="J1067" s="34"/>
      <c r="O1067" s="38"/>
    </row>
    <row r="1068" spans="4:15" s="39" customFormat="1" ht="12" customHeight="1">
      <c r="D1068" s="51"/>
      <c r="E1068" s="51"/>
      <c r="F1068" s="51"/>
      <c r="J1068" s="34"/>
      <c r="O1068" s="38"/>
    </row>
    <row r="1069" spans="4:15" s="39" customFormat="1" ht="12" customHeight="1">
      <c r="D1069" s="51"/>
      <c r="E1069" s="51"/>
      <c r="F1069" s="51"/>
      <c r="J1069" s="34"/>
      <c r="O1069" s="38"/>
    </row>
    <row r="1070" spans="4:15" s="39" customFormat="1" ht="12" customHeight="1">
      <c r="D1070" s="51"/>
      <c r="E1070" s="51"/>
      <c r="F1070" s="51"/>
      <c r="J1070" s="34"/>
      <c r="O1070" s="38"/>
    </row>
    <row r="1071" spans="4:15" s="39" customFormat="1" ht="12" customHeight="1">
      <c r="D1071" s="51"/>
      <c r="E1071" s="51"/>
      <c r="F1071" s="51"/>
      <c r="J1071" s="34"/>
      <c r="O1071" s="38"/>
    </row>
    <row r="1072" spans="4:15" s="39" customFormat="1" ht="12" customHeight="1">
      <c r="D1072" s="51"/>
      <c r="E1072" s="51"/>
      <c r="F1072" s="51"/>
      <c r="J1072" s="34"/>
      <c r="O1072" s="38"/>
    </row>
    <row r="1073" spans="4:15" s="39" customFormat="1" ht="12" customHeight="1">
      <c r="D1073" s="51"/>
      <c r="E1073" s="51"/>
      <c r="F1073" s="51"/>
      <c r="J1073" s="34"/>
      <c r="O1073" s="38"/>
    </row>
    <row r="1074" spans="4:15" s="39" customFormat="1" ht="12" customHeight="1">
      <c r="D1074" s="51"/>
      <c r="E1074" s="51"/>
      <c r="F1074" s="51"/>
      <c r="J1074" s="34"/>
      <c r="O1074" s="38"/>
    </row>
    <row r="1075" spans="4:15" s="39" customFormat="1" ht="12" customHeight="1">
      <c r="D1075" s="51"/>
      <c r="E1075" s="51"/>
      <c r="F1075" s="51"/>
      <c r="J1075" s="34"/>
      <c r="O1075" s="38"/>
    </row>
    <row r="1076" spans="4:15" s="39" customFormat="1" ht="12" customHeight="1">
      <c r="D1076" s="51"/>
      <c r="E1076" s="51"/>
      <c r="F1076" s="51"/>
      <c r="J1076" s="34"/>
      <c r="O1076" s="38"/>
    </row>
    <row r="1077" spans="4:15" s="39" customFormat="1" ht="12" customHeight="1">
      <c r="D1077" s="51"/>
      <c r="E1077" s="51"/>
      <c r="F1077" s="51"/>
      <c r="J1077" s="34"/>
      <c r="O1077" s="38"/>
    </row>
    <row r="1078" spans="4:15" s="39" customFormat="1" ht="12" customHeight="1">
      <c r="D1078" s="51"/>
      <c r="E1078" s="51"/>
      <c r="F1078" s="51"/>
      <c r="J1078" s="34"/>
      <c r="O1078" s="38"/>
    </row>
    <row r="1079" spans="4:15" s="39" customFormat="1" ht="12" customHeight="1">
      <c r="D1079" s="51"/>
      <c r="E1079" s="51"/>
      <c r="F1079" s="51"/>
      <c r="J1079" s="34"/>
      <c r="O1079" s="38"/>
    </row>
    <row r="1080" spans="4:15" s="39" customFormat="1" ht="12" customHeight="1">
      <c r="D1080" s="51"/>
      <c r="E1080" s="51"/>
      <c r="F1080" s="51"/>
      <c r="J1080" s="34"/>
      <c r="O1080" s="38"/>
    </row>
    <row r="1081" spans="4:15" s="39" customFormat="1" ht="12" customHeight="1">
      <c r="D1081" s="51"/>
      <c r="E1081" s="51"/>
      <c r="F1081" s="51"/>
      <c r="J1081" s="34"/>
      <c r="O1081" s="38"/>
    </row>
    <row r="1082" spans="4:15" s="39" customFormat="1" ht="12" customHeight="1">
      <c r="D1082" s="51"/>
      <c r="E1082" s="51"/>
      <c r="F1082" s="51"/>
      <c r="J1082" s="34"/>
      <c r="O1082" s="38"/>
    </row>
    <row r="1083" spans="4:15" s="39" customFormat="1" ht="12" customHeight="1">
      <c r="D1083" s="51"/>
      <c r="E1083" s="51"/>
      <c r="F1083" s="51"/>
      <c r="J1083" s="34"/>
      <c r="O1083" s="38"/>
    </row>
    <row r="1084" spans="4:15" s="39" customFormat="1" ht="12" customHeight="1">
      <c r="D1084" s="51"/>
      <c r="E1084" s="51"/>
      <c r="F1084" s="51"/>
      <c r="J1084" s="34"/>
      <c r="O1084" s="38"/>
    </row>
    <row r="1085" spans="4:15" s="39" customFormat="1" ht="12" customHeight="1">
      <c r="D1085" s="51"/>
      <c r="E1085" s="51"/>
      <c r="F1085" s="51"/>
      <c r="J1085" s="34"/>
      <c r="O1085" s="38"/>
    </row>
    <row r="1086" spans="4:15" s="39" customFormat="1" ht="12" customHeight="1">
      <c r="D1086" s="51"/>
      <c r="E1086" s="51"/>
      <c r="F1086" s="51"/>
      <c r="J1086" s="34"/>
      <c r="O1086" s="38"/>
    </row>
    <row r="1087" spans="4:15" s="39" customFormat="1" ht="12" customHeight="1">
      <c r="D1087" s="51"/>
      <c r="E1087" s="51"/>
      <c r="F1087" s="51"/>
      <c r="J1087" s="34"/>
      <c r="O1087" s="38"/>
    </row>
    <row r="1088" spans="4:15" s="39" customFormat="1" ht="12" customHeight="1">
      <c r="D1088" s="51"/>
      <c r="E1088" s="51"/>
      <c r="F1088" s="51"/>
      <c r="J1088" s="34"/>
      <c r="O1088" s="38"/>
    </row>
    <row r="1089" spans="4:15" s="39" customFormat="1" ht="12" customHeight="1">
      <c r="D1089" s="51"/>
      <c r="E1089" s="51"/>
      <c r="F1089" s="51"/>
      <c r="J1089" s="34"/>
      <c r="O1089" s="38"/>
    </row>
    <row r="1090" spans="4:15" s="39" customFormat="1" ht="12" customHeight="1">
      <c r="D1090" s="51"/>
      <c r="E1090" s="51"/>
      <c r="F1090" s="51"/>
      <c r="J1090" s="34"/>
      <c r="O1090" s="38"/>
    </row>
    <row r="1091" spans="4:15" s="39" customFormat="1" ht="12" customHeight="1">
      <c r="D1091" s="51"/>
      <c r="E1091" s="51"/>
      <c r="F1091" s="51"/>
      <c r="J1091" s="34"/>
      <c r="O1091" s="38"/>
    </row>
    <row r="1092" spans="4:15" s="39" customFormat="1" ht="12" customHeight="1">
      <c r="D1092" s="51"/>
      <c r="E1092" s="51"/>
      <c r="F1092" s="51"/>
      <c r="J1092" s="34"/>
      <c r="O1092" s="38"/>
    </row>
    <row r="1093" spans="4:15" s="39" customFormat="1" ht="12" customHeight="1">
      <c r="D1093" s="51"/>
      <c r="E1093" s="51"/>
      <c r="F1093" s="51"/>
      <c r="J1093" s="34"/>
      <c r="O1093" s="38"/>
    </row>
    <row r="1094" spans="4:15" s="39" customFormat="1" ht="12" customHeight="1">
      <c r="D1094" s="51"/>
      <c r="E1094" s="51"/>
      <c r="F1094" s="51"/>
      <c r="J1094" s="34"/>
      <c r="O1094" s="38"/>
    </row>
    <row r="1095" spans="4:15" s="39" customFormat="1" ht="12" customHeight="1">
      <c r="D1095" s="51"/>
      <c r="E1095" s="51"/>
      <c r="F1095" s="51"/>
      <c r="J1095" s="34"/>
      <c r="O1095" s="38"/>
    </row>
    <row r="1096" spans="4:15" s="39" customFormat="1" ht="12" customHeight="1">
      <c r="D1096" s="51"/>
      <c r="E1096" s="51"/>
      <c r="F1096" s="51"/>
      <c r="J1096" s="34"/>
      <c r="O1096" s="38"/>
    </row>
    <row r="1097" spans="4:15" s="39" customFormat="1" ht="12" customHeight="1">
      <c r="D1097" s="51"/>
      <c r="E1097" s="51"/>
      <c r="F1097" s="51"/>
      <c r="J1097" s="34"/>
      <c r="O1097" s="38"/>
    </row>
    <row r="1098" spans="4:15" s="39" customFormat="1" ht="12" customHeight="1">
      <c r="D1098" s="51"/>
      <c r="E1098" s="51"/>
      <c r="F1098" s="51"/>
      <c r="J1098" s="34"/>
      <c r="O1098" s="38"/>
    </row>
    <row r="1099" spans="4:15" s="39" customFormat="1" ht="12" customHeight="1">
      <c r="D1099" s="51"/>
      <c r="E1099" s="51"/>
      <c r="F1099" s="51"/>
      <c r="J1099" s="34"/>
      <c r="O1099" s="38"/>
    </row>
    <row r="1100" spans="4:15" s="39" customFormat="1" ht="12" customHeight="1">
      <c r="D1100" s="51"/>
      <c r="E1100" s="51"/>
      <c r="F1100" s="51"/>
      <c r="J1100" s="34"/>
      <c r="O1100" s="38"/>
    </row>
    <row r="1101" spans="4:15" s="39" customFormat="1" ht="12" customHeight="1">
      <c r="D1101" s="51"/>
      <c r="E1101" s="51"/>
      <c r="F1101" s="51"/>
      <c r="J1101" s="34"/>
      <c r="O1101" s="38"/>
    </row>
    <row r="1102" spans="4:15" s="39" customFormat="1" ht="12" customHeight="1">
      <c r="D1102" s="51"/>
      <c r="E1102" s="51"/>
      <c r="F1102" s="51"/>
      <c r="J1102" s="34"/>
      <c r="O1102" s="38"/>
    </row>
    <row r="1103" spans="4:15" s="39" customFormat="1" ht="12" customHeight="1">
      <c r="D1103" s="51"/>
      <c r="E1103" s="51"/>
      <c r="F1103" s="51"/>
      <c r="J1103" s="34"/>
      <c r="O1103" s="38"/>
    </row>
    <row r="1104" spans="4:15" s="39" customFormat="1" ht="12" customHeight="1">
      <c r="D1104" s="51"/>
      <c r="E1104" s="51"/>
      <c r="F1104" s="51"/>
      <c r="J1104" s="34"/>
      <c r="O1104" s="38"/>
    </row>
    <row r="1105" spans="4:15" s="39" customFormat="1" ht="12" customHeight="1">
      <c r="D1105" s="51"/>
      <c r="E1105" s="51"/>
      <c r="F1105" s="51"/>
      <c r="J1105" s="34"/>
      <c r="O1105" s="38"/>
    </row>
    <row r="1106" spans="4:15" s="39" customFormat="1" ht="12" customHeight="1">
      <c r="D1106" s="51"/>
      <c r="E1106" s="51"/>
      <c r="F1106" s="51"/>
      <c r="J1106" s="34"/>
      <c r="O1106" s="38"/>
    </row>
    <row r="1107" spans="4:15" s="39" customFormat="1" ht="12" customHeight="1">
      <c r="D1107" s="51"/>
      <c r="E1107" s="51"/>
      <c r="F1107" s="51"/>
      <c r="J1107" s="34"/>
      <c r="O1107" s="38"/>
    </row>
    <row r="1108" spans="4:15" s="39" customFormat="1" ht="12" customHeight="1">
      <c r="D1108" s="51"/>
      <c r="E1108" s="51"/>
      <c r="F1108" s="51"/>
      <c r="J1108" s="34"/>
      <c r="O1108" s="38"/>
    </row>
    <row r="1109" spans="4:15" s="39" customFormat="1" ht="12" customHeight="1">
      <c r="D1109" s="51"/>
      <c r="E1109" s="51"/>
      <c r="F1109" s="51"/>
      <c r="J1109" s="34"/>
      <c r="O1109" s="38"/>
    </row>
    <row r="1110" spans="4:15" s="39" customFormat="1" ht="12" customHeight="1">
      <c r="D1110" s="51"/>
      <c r="E1110" s="51"/>
      <c r="F1110" s="51"/>
      <c r="J1110" s="34"/>
      <c r="O1110" s="38"/>
    </row>
    <row r="1111" spans="4:15" s="39" customFormat="1" ht="12" customHeight="1">
      <c r="D1111" s="51"/>
      <c r="E1111" s="51"/>
      <c r="F1111" s="51"/>
      <c r="J1111" s="34"/>
      <c r="O1111" s="38"/>
    </row>
    <row r="1112" spans="4:15" s="39" customFormat="1" ht="12" customHeight="1">
      <c r="D1112" s="51"/>
      <c r="E1112" s="51"/>
      <c r="F1112" s="51"/>
      <c r="J1112" s="34"/>
      <c r="O1112" s="38"/>
    </row>
    <row r="1113" spans="4:15" s="39" customFormat="1" ht="12" customHeight="1">
      <c r="D1113" s="51"/>
      <c r="E1113" s="51"/>
      <c r="F1113" s="51"/>
      <c r="J1113" s="34"/>
      <c r="O1113" s="38"/>
    </row>
    <row r="1114" spans="4:15" s="39" customFormat="1" ht="12" customHeight="1">
      <c r="D1114" s="51"/>
      <c r="E1114" s="51"/>
      <c r="F1114" s="51"/>
      <c r="J1114" s="34"/>
      <c r="O1114" s="38"/>
    </row>
    <row r="1115" spans="4:15" s="39" customFormat="1" ht="12" customHeight="1">
      <c r="D1115" s="51"/>
      <c r="E1115" s="51"/>
      <c r="F1115" s="51"/>
      <c r="J1115" s="34"/>
      <c r="O1115" s="38"/>
    </row>
    <row r="1116" spans="4:15" s="39" customFormat="1" ht="12" customHeight="1">
      <c r="D1116" s="51"/>
      <c r="E1116" s="51"/>
      <c r="F1116" s="51"/>
      <c r="J1116" s="34"/>
      <c r="O1116" s="38"/>
    </row>
    <row r="1117" spans="4:15" s="39" customFormat="1" ht="12" customHeight="1">
      <c r="D1117" s="51"/>
      <c r="E1117" s="51"/>
      <c r="F1117" s="51"/>
      <c r="J1117" s="34"/>
      <c r="O1117" s="38"/>
    </row>
    <row r="1118" spans="4:15" s="39" customFormat="1" ht="12" customHeight="1">
      <c r="D1118" s="51"/>
      <c r="E1118" s="51"/>
      <c r="F1118" s="51"/>
      <c r="J1118" s="34"/>
      <c r="O1118" s="38"/>
    </row>
    <row r="1119" spans="4:15" s="39" customFormat="1" ht="12" customHeight="1">
      <c r="D1119" s="51"/>
      <c r="E1119" s="51"/>
      <c r="F1119" s="51"/>
      <c r="J1119" s="34"/>
      <c r="O1119" s="38"/>
    </row>
    <row r="1120" spans="4:15" s="39" customFormat="1" ht="12" customHeight="1">
      <c r="D1120" s="51"/>
      <c r="E1120" s="51"/>
      <c r="F1120" s="51"/>
      <c r="J1120" s="34"/>
      <c r="O1120" s="38"/>
    </row>
    <row r="1121" spans="4:15" s="39" customFormat="1" ht="12" customHeight="1">
      <c r="D1121" s="51"/>
      <c r="E1121" s="51"/>
      <c r="F1121" s="51"/>
      <c r="J1121" s="34"/>
      <c r="O1121" s="38"/>
    </row>
    <row r="1122" spans="4:15" s="39" customFormat="1" ht="12" customHeight="1">
      <c r="D1122" s="51"/>
      <c r="E1122" s="51"/>
      <c r="F1122" s="51"/>
      <c r="J1122" s="34"/>
      <c r="O1122" s="38"/>
    </row>
    <row r="1123" spans="4:15" s="39" customFormat="1" ht="12" customHeight="1">
      <c r="D1123" s="51"/>
      <c r="E1123" s="51"/>
      <c r="F1123" s="51"/>
      <c r="J1123" s="34"/>
      <c r="O1123" s="38"/>
    </row>
    <row r="1124" spans="4:15" s="39" customFormat="1" ht="12" customHeight="1">
      <c r="D1124" s="51"/>
      <c r="E1124" s="51"/>
      <c r="F1124" s="51"/>
      <c r="J1124" s="34"/>
      <c r="O1124" s="38"/>
    </row>
    <row r="1125" spans="4:15" s="39" customFormat="1" ht="12" customHeight="1">
      <c r="D1125" s="51"/>
      <c r="E1125" s="51"/>
      <c r="F1125" s="51"/>
      <c r="J1125" s="34"/>
      <c r="O1125" s="38"/>
    </row>
    <row r="1126" spans="4:15" s="39" customFormat="1" ht="12" customHeight="1">
      <c r="D1126" s="51"/>
      <c r="E1126" s="51"/>
      <c r="F1126" s="51"/>
      <c r="J1126" s="34"/>
      <c r="O1126" s="38"/>
    </row>
    <row r="1127" spans="4:15" s="39" customFormat="1" ht="12" customHeight="1">
      <c r="D1127" s="51"/>
      <c r="E1127" s="51"/>
      <c r="F1127" s="51"/>
      <c r="J1127" s="34"/>
      <c r="O1127" s="38"/>
    </row>
    <row r="1128" spans="4:15" s="39" customFormat="1" ht="12" customHeight="1">
      <c r="D1128" s="51"/>
      <c r="E1128" s="51"/>
      <c r="F1128" s="51"/>
      <c r="J1128" s="34"/>
      <c r="O1128" s="38"/>
    </row>
    <row r="1129" spans="4:15" s="39" customFormat="1" ht="12" customHeight="1">
      <c r="D1129" s="51"/>
      <c r="E1129" s="51"/>
      <c r="F1129" s="51"/>
      <c r="J1129" s="34"/>
      <c r="O1129" s="38"/>
    </row>
    <row r="1130" spans="4:15" s="39" customFormat="1" ht="12" customHeight="1">
      <c r="D1130" s="51"/>
      <c r="E1130" s="51"/>
      <c r="F1130" s="51"/>
      <c r="J1130" s="34"/>
      <c r="O1130" s="38"/>
    </row>
    <row r="1131" spans="4:15" s="39" customFormat="1" ht="12" customHeight="1">
      <c r="D1131" s="51"/>
      <c r="E1131" s="51"/>
      <c r="F1131" s="51"/>
      <c r="J1131" s="34"/>
      <c r="O1131" s="38"/>
    </row>
    <row r="1132" spans="4:15" s="39" customFormat="1" ht="12" customHeight="1">
      <c r="D1132" s="51"/>
      <c r="E1132" s="51"/>
      <c r="F1132" s="51"/>
      <c r="J1132" s="34"/>
      <c r="O1132" s="38"/>
    </row>
    <row r="1133" spans="4:15" s="39" customFormat="1" ht="12" customHeight="1">
      <c r="D1133" s="51"/>
      <c r="E1133" s="51"/>
      <c r="F1133" s="51"/>
      <c r="J1133" s="34"/>
      <c r="O1133" s="38"/>
    </row>
    <row r="1134" spans="4:15" s="39" customFormat="1" ht="12" customHeight="1">
      <c r="D1134" s="51"/>
      <c r="E1134" s="51"/>
      <c r="F1134" s="51"/>
      <c r="J1134" s="34"/>
      <c r="O1134" s="38"/>
    </row>
    <row r="1135" spans="4:15" s="39" customFormat="1" ht="12" customHeight="1">
      <c r="D1135" s="51"/>
      <c r="E1135" s="51"/>
      <c r="F1135" s="51"/>
      <c r="J1135" s="34"/>
      <c r="O1135" s="38"/>
    </row>
    <row r="1136" spans="4:15" s="39" customFormat="1" ht="12" customHeight="1">
      <c r="D1136" s="51"/>
      <c r="E1136" s="51"/>
      <c r="F1136" s="51"/>
      <c r="J1136" s="34"/>
      <c r="O1136" s="38"/>
    </row>
    <row r="1137" spans="4:15" s="39" customFormat="1" ht="12" customHeight="1">
      <c r="D1137" s="51"/>
      <c r="E1137" s="51"/>
      <c r="F1137" s="51"/>
      <c r="J1137" s="34"/>
      <c r="O1137" s="38"/>
    </row>
    <row r="1138" spans="4:15" s="39" customFormat="1" ht="12" customHeight="1">
      <c r="D1138" s="51"/>
      <c r="E1138" s="51"/>
      <c r="F1138" s="51"/>
      <c r="J1138" s="34"/>
      <c r="O1138" s="38"/>
    </row>
    <row r="1139" spans="4:15" s="39" customFormat="1" ht="12" customHeight="1">
      <c r="D1139" s="51"/>
      <c r="E1139" s="51"/>
      <c r="F1139" s="51"/>
      <c r="J1139" s="34"/>
      <c r="O1139" s="38"/>
    </row>
    <row r="1140" spans="4:15" s="39" customFormat="1" ht="12" customHeight="1">
      <c r="D1140" s="51"/>
      <c r="E1140" s="51"/>
      <c r="F1140" s="51"/>
      <c r="J1140" s="34"/>
      <c r="O1140" s="38"/>
    </row>
    <row r="1141" spans="4:15" s="39" customFormat="1" ht="12" customHeight="1">
      <c r="D1141" s="51"/>
      <c r="E1141" s="51"/>
      <c r="F1141" s="51"/>
      <c r="J1141" s="34"/>
      <c r="O1141" s="38"/>
    </row>
    <row r="1142" spans="4:15" s="39" customFormat="1" ht="12" customHeight="1">
      <c r="D1142" s="51"/>
      <c r="E1142" s="51"/>
      <c r="F1142" s="51"/>
      <c r="J1142" s="34"/>
      <c r="O1142" s="38"/>
    </row>
    <row r="1143" spans="4:15" s="39" customFormat="1" ht="12" customHeight="1">
      <c r="D1143" s="51"/>
      <c r="E1143" s="51"/>
      <c r="F1143" s="51"/>
      <c r="J1143" s="34"/>
      <c r="O1143" s="38"/>
    </row>
    <row r="1144" spans="4:15" s="39" customFormat="1" ht="12" customHeight="1">
      <c r="D1144" s="51"/>
      <c r="E1144" s="51"/>
      <c r="F1144" s="51"/>
      <c r="J1144" s="34"/>
      <c r="O1144" s="38"/>
    </row>
    <row r="1145" spans="4:15" s="39" customFormat="1" ht="12" customHeight="1">
      <c r="D1145" s="51"/>
      <c r="E1145" s="51"/>
      <c r="F1145" s="51"/>
      <c r="J1145" s="34"/>
      <c r="O1145" s="38"/>
    </row>
    <row r="1146" spans="4:15" s="39" customFormat="1" ht="12" customHeight="1">
      <c r="D1146" s="51"/>
      <c r="E1146" s="51"/>
      <c r="F1146" s="51"/>
      <c r="J1146" s="34"/>
      <c r="O1146" s="38"/>
    </row>
    <row r="1147" spans="4:15" s="39" customFormat="1" ht="12" customHeight="1">
      <c r="D1147" s="51"/>
      <c r="E1147" s="51"/>
      <c r="F1147" s="51"/>
      <c r="J1147" s="34"/>
      <c r="O1147" s="38"/>
    </row>
    <row r="1148" spans="4:15" s="39" customFormat="1" ht="12" customHeight="1">
      <c r="D1148" s="51"/>
      <c r="E1148" s="51"/>
      <c r="F1148" s="51"/>
      <c r="J1148" s="34"/>
      <c r="O1148" s="38"/>
    </row>
    <row r="1149" spans="4:15" s="39" customFormat="1" ht="12" customHeight="1">
      <c r="D1149" s="51"/>
      <c r="E1149" s="51"/>
      <c r="F1149" s="51"/>
      <c r="J1149" s="34"/>
      <c r="O1149" s="38"/>
    </row>
    <row r="1150" spans="4:15" s="39" customFormat="1" ht="12" customHeight="1">
      <c r="D1150" s="51"/>
      <c r="E1150" s="51"/>
      <c r="F1150" s="51"/>
      <c r="J1150" s="34"/>
      <c r="O1150" s="38"/>
    </row>
    <row r="1151" spans="4:15" s="39" customFormat="1" ht="12" customHeight="1">
      <c r="D1151" s="51"/>
      <c r="E1151" s="51"/>
      <c r="F1151" s="51"/>
      <c r="J1151" s="34"/>
      <c r="O1151" s="38"/>
    </row>
    <row r="1152" spans="4:15" s="39" customFormat="1" ht="12" customHeight="1">
      <c r="D1152" s="51"/>
      <c r="E1152" s="51"/>
      <c r="F1152" s="51"/>
      <c r="J1152" s="34"/>
      <c r="O1152" s="38"/>
    </row>
    <row r="1153" spans="4:15" s="39" customFormat="1" ht="12" customHeight="1">
      <c r="D1153" s="51"/>
      <c r="E1153" s="51"/>
      <c r="F1153" s="51"/>
      <c r="J1153" s="34"/>
      <c r="O1153" s="38"/>
    </row>
    <row r="1154" spans="4:15" s="39" customFormat="1" ht="12" customHeight="1">
      <c r="D1154" s="51"/>
      <c r="E1154" s="51"/>
      <c r="F1154" s="51"/>
      <c r="J1154" s="34"/>
      <c r="O1154" s="38"/>
    </row>
    <row r="1155" spans="4:15" s="39" customFormat="1" ht="12" customHeight="1">
      <c r="D1155" s="51"/>
      <c r="E1155" s="51"/>
      <c r="F1155" s="51"/>
      <c r="J1155" s="34"/>
      <c r="O1155" s="38"/>
    </row>
    <row r="1156" spans="4:15" s="39" customFormat="1" ht="12" customHeight="1">
      <c r="D1156" s="51"/>
      <c r="E1156" s="51"/>
      <c r="F1156" s="51"/>
      <c r="J1156" s="34"/>
      <c r="O1156" s="38"/>
    </row>
    <row r="1157" spans="4:15" s="39" customFormat="1" ht="12" customHeight="1">
      <c r="D1157" s="51"/>
      <c r="E1157" s="51"/>
      <c r="F1157" s="51"/>
      <c r="J1157" s="34"/>
      <c r="O1157" s="38"/>
    </row>
    <row r="1158" spans="4:15" s="39" customFormat="1" ht="12" customHeight="1">
      <c r="D1158" s="51"/>
      <c r="E1158" s="51"/>
      <c r="F1158" s="51"/>
      <c r="J1158" s="34"/>
      <c r="O1158" s="38"/>
    </row>
    <row r="1159" spans="4:15" s="39" customFormat="1" ht="12" customHeight="1">
      <c r="D1159" s="51"/>
      <c r="E1159" s="51"/>
      <c r="F1159" s="51"/>
      <c r="J1159" s="34"/>
      <c r="O1159" s="38"/>
    </row>
    <row r="1160" spans="4:15" s="39" customFormat="1" ht="12" customHeight="1">
      <c r="D1160" s="51"/>
      <c r="E1160" s="51"/>
      <c r="F1160" s="51"/>
      <c r="J1160" s="34"/>
      <c r="O1160" s="38"/>
    </row>
    <row r="1161" spans="4:15" s="39" customFormat="1" ht="12" customHeight="1">
      <c r="D1161" s="51"/>
      <c r="E1161" s="51"/>
      <c r="F1161" s="51"/>
      <c r="J1161" s="34"/>
      <c r="O1161" s="38"/>
    </row>
    <row r="1162" spans="4:15" s="39" customFormat="1" ht="12" customHeight="1">
      <c r="D1162" s="51"/>
      <c r="E1162" s="51"/>
      <c r="F1162" s="51"/>
      <c r="J1162" s="34"/>
      <c r="O1162" s="38"/>
    </row>
    <row r="1163" spans="4:15" s="39" customFormat="1" ht="12" customHeight="1">
      <c r="D1163" s="51"/>
      <c r="E1163" s="51"/>
      <c r="F1163" s="51"/>
      <c r="J1163" s="34"/>
      <c r="O1163" s="38"/>
    </row>
    <row r="1164" spans="4:15" s="39" customFormat="1" ht="12" customHeight="1">
      <c r="D1164" s="51"/>
      <c r="E1164" s="51"/>
      <c r="F1164" s="51"/>
      <c r="J1164" s="34"/>
      <c r="O1164" s="38"/>
    </row>
    <row r="1165" spans="4:15" s="39" customFormat="1" ht="12" customHeight="1">
      <c r="D1165" s="51"/>
      <c r="E1165" s="51"/>
      <c r="F1165" s="51"/>
      <c r="J1165" s="34"/>
      <c r="O1165" s="38"/>
    </row>
    <row r="1166" spans="4:15" s="39" customFormat="1" ht="12" customHeight="1">
      <c r="D1166" s="51"/>
      <c r="E1166" s="51"/>
      <c r="F1166" s="51"/>
      <c r="J1166" s="34"/>
      <c r="O1166" s="38"/>
    </row>
    <row r="1167" spans="4:15" s="39" customFormat="1" ht="12" customHeight="1">
      <c r="D1167" s="51"/>
      <c r="E1167" s="51"/>
      <c r="F1167" s="51"/>
      <c r="J1167" s="34"/>
      <c r="O1167" s="38"/>
    </row>
    <row r="1168" spans="4:15" s="39" customFormat="1" ht="12" customHeight="1">
      <c r="D1168" s="51"/>
      <c r="E1168" s="51"/>
      <c r="F1168" s="51"/>
      <c r="J1168" s="34"/>
      <c r="O1168" s="38"/>
    </row>
    <row r="1169" spans="4:15" s="39" customFormat="1" ht="12" customHeight="1">
      <c r="D1169" s="51"/>
      <c r="E1169" s="51"/>
      <c r="F1169" s="51"/>
      <c r="J1169" s="34"/>
      <c r="O1169" s="38"/>
    </row>
    <row r="1170" spans="4:15" s="39" customFormat="1" ht="12" customHeight="1">
      <c r="D1170" s="51"/>
      <c r="E1170" s="51"/>
      <c r="F1170" s="51"/>
      <c r="J1170" s="34"/>
      <c r="O1170" s="38"/>
    </row>
    <row r="1171" spans="4:15" s="39" customFormat="1" ht="12" customHeight="1">
      <c r="D1171" s="51"/>
      <c r="E1171" s="51"/>
      <c r="F1171" s="51"/>
      <c r="J1171" s="34"/>
      <c r="O1171" s="38"/>
    </row>
    <row r="1172" spans="4:15" s="39" customFormat="1" ht="12" customHeight="1">
      <c r="D1172" s="51"/>
      <c r="E1172" s="51"/>
      <c r="F1172" s="51"/>
      <c r="J1172" s="34"/>
      <c r="O1172" s="38"/>
    </row>
    <row r="1173" spans="4:15" s="39" customFormat="1" ht="12" customHeight="1">
      <c r="D1173" s="51"/>
      <c r="E1173" s="51"/>
      <c r="F1173" s="51"/>
      <c r="J1173" s="34"/>
      <c r="O1173" s="38"/>
    </row>
    <row r="1174" spans="4:15" s="39" customFormat="1" ht="12" customHeight="1">
      <c r="D1174" s="51"/>
      <c r="E1174" s="51"/>
      <c r="F1174" s="51"/>
      <c r="J1174" s="34"/>
      <c r="O1174" s="38"/>
    </row>
    <row r="1175" spans="4:15" s="39" customFormat="1" ht="12" customHeight="1">
      <c r="D1175" s="51"/>
      <c r="E1175" s="51"/>
      <c r="F1175" s="51"/>
      <c r="J1175" s="34"/>
      <c r="O1175" s="38"/>
    </row>
    <row r="1176" spans="4:15" s="39" customFormat="1" ht="12" customHeight="1">
      <c r="D1176" s="51"/>
      <c r="E1176" s="51"/>
      <c r="F1176" s="51"/>
      <c r="J1176" s="34"/>
      <c r="O1176" s="38"/>
    </row>
    <row r="1177" spans="4:15" s="39" customFormat="1" ht="12" customHeight="1">
      <c r="D1177" s="51"/>
      <c r="E1177" s="51"/>
      <c r="F1177" s="51"/>
      <c r="J1177" s="34"/>
      <c r="O1177" s="38"/>
    </row>
    <row r="1178" spans="4:15" s="39" customFormat="1" ht="12" customHeight="1">
      <c r="D1178" s="51"/>
      <c r="E1178" s="51"/>
      <c r="F1178" s="51"/>
      <c r="J1178" s="34"/>
      <c r="O1178" s="38"/>
    </row>
    <row r="1179" spans="4:15" s="39" customFormat="1" ht="12" customHeight="1">
      <c r="D1179" s="51"/>
      <c r="E1179" s="51"/>
      <c r="F1179" s="51"/>
      <c r="J1179" s="34"/>
      <c r="O1179" s="38"/>
    </row>
    <row r="1180" spans="4:15" s="39" customFormat="1" ht="12" customHeight="1">
      <c r="D1180" s="51"/>
      <c r="E1180" s="51"/>
      <c r="F1180" s="51"/>
      <c r="J1180" s="34"/>
      <c r="O1180" s="38"/>
    </row>
    <row r="1181" spans="4:15" s="39" customFormat="1" ht="12" customHeight="1">
      <c r="D1181" s="51"/>
      <c r="E1181" s="51"/>
      <c r="F1181" s="51"/>
      <c r="J1181" s="34"/>
      <c r="O1181" s="38"/>
    </row>
    <row r="1182" spans="4:15" s="39" customFormat="1" ht="12" customHeight="1">
      <c r="D1182" s="51"/>
      <c r="E1182" s="51"/>
      <c r="F1182" s="51"/>
      <c r="J1182" s="34"/>
      <c r="O1182" s="38"/>
    </row>
    <row r="1183" spans="4:15" s="39" customFormat="1" ht="12" customHeight="1">
      <c r="D1183" s="51"/>
      <c r="E1183" s="51"/>
      <c r="F1183" s="51"/>
      <c r="J1183" s="34"/>
      <c r="O1183" s="38"/>
    </row>
    <row r="1184" spans="4:15" s="39" customFormat="1" ht="12" customHeight="1">
      <c r="D1184" s="51"/>
      <c r="E1184" s="51"/>
      <c r="F1184" s="51"/>
      <c r="J1184" s="34"/>
      <c r="O1184" s="38"/>
    </row>
    <row r="1185" spans="1:15" ht="12" customHeight="1">
      <c r="A1185" s="39"/>
      <c r="K1185" s="39"/>
    </row>
    <row r="1186" spans="1:15" ht="12" customHeight="1">
      <c r="A1186" s="39"/>
      <c r="K1186" s="39"/>
    </row>
    <row r="1187" spans="1:15" ht="12" customHeight="1">
      <c r="A1187" s="39"/>
      <c r="K1187" s="39"/>
    </row>
    <row r="1188" spans="1:15" ht="12" customHeight="1">
      <c r="A1188" s="39"/>
      <c r="K1188" s="39"/>
    </row>
    <row r="1189" spans="1:15" ht="12" customHeight="1">
      <c r="A1189" s="39"/>
      <c r="K1189" s="39"/>
    </row>
    <row r="1190" spans="1:15" ht="12" customHeight="1">
      <c r="A1190" s="39"/>
      <c r="K1190" s="39"/>
    </row>
    <row r="1191" spans="1:15" ht="12" customHeight="1">
      <c r="A1191" s="39"/>
      <c r="K1191" s="39"/>
    </row>
    <row r="1192" spans="1:15" ht="12" customHeight="1">
      <c r="A1192" s="39"/>
      <c r="K1192" s="39"/>
    </row>
    <row r="1193" spans="1:15" ht="12" customHeight="1">
      <c r="A1193" s="39"/>
      <c r="K1193" s="39"/>
    </row>
    <row r="1194" spans="1:15" ht="12" customHeight="1">
      <c r="A1194" s="39"/>
      <c r="K1194" s="39"/>
    </row>
    <row r="1195" spans="1:15" ht="12" customHeight="1">
      <c r="A1195" s="39"/>
      <c r="K1195" s="39"/>
    </row>
    <row r="1196" spans="1:15" ht="12" customHeight="1">
      <c r="A1196" s="39"/>
      <c r="K1196" s="39"/>
    </row>
    <row r="1197" spans="1:15" ht="12" customHeight="1">
      <c r="A1197" s="39"/>
      <c r="K1197" s="39"/>
    </row>
    <row r="1198" spans="1:15" ht="12" customHeight="1">
      <c r="A1198" s="39"/>
      <c r="K1198" s="39"/>
    </row>
    <row r="1199" spans="1:15" ht="12" customHeight="1">
      <c r="A1199" s="39"/>
      <c r="K1199" s="39"/>
      <c r="O1199" s="39"/>
    </row>
    <row r="1200" spans="1:15" ht="12" customHeight="1">
      <c r="A1200" s="39"/>
      <c r="K1200" s="39"/>
      <c r="O1200" s="39"/>
    </row>
    <row r="1201" spans="1:15" ht="12" customHeight="1">
      <c r="A1201" s="39"/>
      <c r="K1201" s="39"/>
      <c r="O1201" s="39"/>
    </row>
    <row r="1202" spans="1:15" ht="12" customHeight="1">
      <c r="A1202" s="39"/>
      <c r="K1202" s="39"/>
      <c r="O1202" s="39"/>
    </row>
    <row r="1203" spans="1:15" ht="12" customHeight="1">
      <c r="A1203" s="39"/>
      <c r="K1203" s="39"/>
      <c r="O1203" s="39"/>
    </row>
    <row r="1204" spans="1:15" ht="12" customHeight="1">
      <c r="A1204" s="39"/>
      <c r="K1204" s="39"/>
      <c r="O1204" s="39"/>
    </row>
    <row r="1205" spans="1:15" ht="12" customHeight="1">
      <c r="A1205" s="39"/>
      <c r="K1205" s="39"/>
      <c r="O1205" s="39"/>
    </row>
    <row r="1206" spans="1:15" ht="12" customHeight="1">
      <c r="A1206" s="39"/>
      <c r="K1206" s="39"/>
      <c r="O1206" s="39"/>
    </row>
    <row r="1207" spans="1:15" ht="12" customHeight="1">
      <c r="A1207" s="39"/>
    </row>
  </sheetData>
  <mergeCells count="5">
    <mergeCell ref="P12:Q12"/>
    <mergeCell ref="O3:Q3"/>
    <mergeCell ref="O5:Q5"/>
    <mergeCell ref="A1:E4"/>
    <mergeCell ref="O6:Q9"/>
  </mergeCells>
  <phoneticPr fontId="2" type="noConversion"/>
  <printOptions horizontalCentered="1" verticalCentered="1"/>
  <pageMargins left="0.25" right="0.44" top="7.0000000000000007E-2" bottom="0.02" header="0.5" footer="0.5"/>
  <pageSetup scale="90" orientation="portrait" horizontalDpi="300" verticalDpi="300" r:id="rId1"/>
  <headerFooter alignWithMargins="0">
    <oddFooter>&amp;R13August2019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209"/>
  <sheetViews>
    <sheetView showGridLines="0" showZeros="0" topLeftCell="A31" zoomScale="120" zoomScaleNormal="120" workbookViewId="0">
      <selection activeCell="O51" sqref="O51"/>
    </sheetView>
  </sheetViews>
  <sheetFormatPr defaultColWidth="10.7109375" defaultRowHeight="12" customHeight="1"/>
  <cols>
    <col min="1" max="1" width="2.7109375" style="56" customWidth="1"/>
    <col min="2" max="2" width="2.140625" style="39" customWidth="1"/>
    <col min="3" max="3" width="1.7109375" style="39" customWidth="1"/>
    <col min="4" max="4" width="20.7109375" style="51" customWidth="1"/>
    <col min="5" max="5" width="2.7109375" style="51" customWidth="1"/>
    <col min="6" max="6" width="12.5703125" style="51" customWidth="1"/>
    <col min="7" max="7" width="12.5703125" style="39" customWidth="1"/>
    <col min="8" max="8" width="5.5703125" style="39" bestFit="1" customWidth="1"/>
    <col min="9" max="9" width="6" style="39" customWidth="1"/>
    <col min="10" max="10" width="4.7109375" style="34" customWidth="1"/>
    <col min="11" max="11" width="13" style="56" customWidth="1"/>
    <col min="12" max="13" width="13" style="39" customWidth="1"/>
    <col min="14" max="14" width="2.85546875" style="39" customWidth="1"/>
    <col min="15" max="15" width="33.28515625" style="38" customWidth="1"/>
    <col min="16" max="16" width="2.7109375" style="39" customWidth="1"/>
    <col min="17" max="21" width="10.7109375" style="39" customWidth="1"/>
    <col min="22" max="16384" width="10.7109375" style="39"/>
  </cols>
  <sheetData>
    <row r="1" spans="1:17" s="58" customFormat="1" ht="12" customHeight="1">
      <c r="A1" s="180" t="str">
        <f>'YR 1'!A1</f>
        <v>Please make sure that the fringe rates and the health insurance rates are correct before budget creation!</v>
      </c>
      <c r="D1" s="148"/>
      <c r="E1" s="148"/>
      <c r="F1" s="148"/>
      <c r="J1" s="149"/>
      <c r="L1" s="39"/>
      <c r="M1" s="39"/>
      <c r="O1" s="38"/>
      <c r="P1" s="39"/>
      <c r="Q1" s="39"/>
    </row>
    <row r="2" spans="1:17" ht="12" customHeight="1">
      <c r="B2" s="181"/>
      <c r="G2" s="8"/>
      <c r="K2" s="253"/>
      <c r="O2" s="182"/>
    </row>
    <row r="3" spans="1:17" ht="15.6" customHeight="1">
      <c r="B3" s="181"/>
      <c r="G3" s="8">
        <v>7</v>
      </c>
      <c r="K3" s="39"/>
      <c r="L3" s="289" t="s">
        <v>15</v>
      </c>
      <c r="M3" s="289"/>
      <c r="N3" s="289"/>
      <c r="O3" s="39"/>
    </row>
    <row r="4" spans="1:17" ht="12" customHeight="1">
      <c r="B4" s="181"/>
      <c r="G4" s="9"/>
      <c r="K4" s="39"/>
      <c r="L4" s="289"/>
      <c r="M4" s="289"/>
      <c r="N4" s="289"/>
      <c r="O4" s="39"/>
    </row>
    <row r="5" spans="1:17" ht="12" customHeight="1">
      <c r="F5" s="183"/>
      <c r="G5" s="184"/>
      <c r="K5" s="39"/>
      <c r="L5" s="289"/>
      <c r="M5" s="289"/>
      <c r="N5" s="289"/>
      <c r="O5" s="39"/>
    </row>
    <row r="6" spans="1:17" ht="12" customHeight="1">
      <c r="G6" s="184" t="s">
        <v>1</v>
      </c>
      <c r="K6" s="39"/>
      <c r="O6" s="39"/>
    </row>
    <row r="7" spans="1:17" ht="12" customHeight="1">
      <c r="A7" s="57" t="s">
        <v>53</v>
      </c>
      <c r="B7" s="58"/>
      <c r="C7" s="58"/>
      <c r="D7" s="59"/>
      <c r="E7" s="59"/>
      <c r="F7" s="59"/>
      <c r="G7" s="59"/>
      <c r="H7" s="60"/>
      <c r="I7" s="61"/>
      <c r="J7" s="61"/>
      <c r="K7" s="62" t="s">
        <v>43</v>
      </c>
      <c r="L7" s="8"/>
      <c r="M7" s="8"/>
      <c r="O7" s="39"/>
    </row>
    <row r="8" spans="1:17" ht="12" customHeight="1">
      <c r="A8" s="11"/>
      <c r="B8" s="12"/>
      <c r="C8" s="12"/>
      <c r="D8" s="175" t="str">
        <f>'YR 1'!D8</f>
        <v>UNIVERSITY OF SOUTH CAROLINA</v>
      </c>
      <c r="E8" s="12"/>
      <c r="F8" s="12"/>
      <c r="G8" s="12"/>
      <c r="H8" s="14"/>
      <c r="I8" s="15"/>
      <c r="J8" s="12"/>
      <c r="K8" s="84">
        <f>'YR 1'!K8</f>
        <v>0</v>
      </c>
      <c r="L8" s="65"/>
      <c r="M8" s="65"/>
    </row>
    <row r="9" spans="1:17" ht="12" customHeight="1">
      <c r="A9" s="33"/>
      <c r="B9" s="16"/>
      <c r="C9" s="16"/>
      <c r="D9" s="117"/>
      <c r="E9" s="16"/>
      <c r="F9" s="16"/>
      <c r="G9" s="16"/>
      <c r="H9" s="176"/>
      <c r="I9" s="19"/>
      <c r="J9" s="16"/>
      <c r="K9" s="80" t="s">
        <v>55</v>
      </c>
      <c r="L9" s="65"/>
      <c r="M9" s="65"/>
    </row>
    <row r="10" spans="1:17" ht="12" customHeight="1">
      <c r="A10" s="56" t="s">
        <v>54</v>
      </c>
      <c r="D10" s="66"/>
      <c r="E10" s="66"/>
      <c r="F10" s="66"/>
      <c r="G10" s="66"/>
      <c r="H10" s="67"/>
      <c r="I10" s="68"/>
      <c r="J10" s="185"/>
      <c r="K10" s="186"/>
      <c r="L10" s="9"/>
      <c r="M10" s="9"/>
    </row>
    <row r="11" spans="1:17" ht="12" customHeight="1">
      <c r="A11" s="11"/>
      <c r="B11" s="12"/>
      <c r="C11" s="12"/>
      <c r="D11" s="177">
        <f>'YR 1'!D11</f>
        <v>0</v>
      </c>
      <c r="E11" s="20"/>
      <c r="F11" s="20"/>
      <c r="G11" s="20"/>
      <c r="H11" s="19"/>
      <c r="I11" s="19"/>
      <c r="J11" s="187"/>
      <c r="K11" s="186"/>
    </row>
    <row r="12" spans="1:17" ht="12" customHeight="1">
      <c r="A12" s="56" t="s">
        <v>56</v>
      </c>
      <c r="D12" s="70"/>
      <c r="E12" s="70"/>
      <c r="F12" s="70"/>
      <c r="G12" s="70"/>
      <c r="H12" s="188"/>
      <c r="I12" s="111" t="s">
        <v>16</v>
      </c>
      <c r="J12" s="189"/>
      <c r="K12" s="76"/>
      <c r="L12" s="65"/>
      <c r="M12" s="65"/>
    </row>
    <row r="13" spans="1:17" ht="12" customHeight="1">
      <c r="A13" s="56" t="s">
        <v>57</v>
      </c>
      <c r="D13" s="70"/>
      <c r="E13" s="70"/>
      <c r="F13" s="70"/>
      <c r="G13" s="70"/>
      <c r="H13" s="77"/>
      <c r="I13" s="78" t="s">
        <v>58</v>
      </c>
      <c r="J13" s="79"/>
      <c r="K13" s="80" t="s">
        <v>59</v>
      </c>
      <c r="L13" s="9"/>
      <c r="M13" s="9"/>
    </row>
    <row r="14" spans="1:17" ht="12" customHeight="1">
      <c r="B14" s="81"/>
      <c r="C14" s="81"/>
      <c r="D14" s="82"/>
      <c r="E14" s="82"/>
      <c r="F14" s="82"/>
      <c r="G14" s="82"/>
      <c r="H14" s="83" t="s">
        <v>60</v>
      </c>
      <c r="I14" s="84" t="s">
        <v>61</v>
      </c>
      <c r="J14" s="84" t="s">
        <v>62</v>
      </c>
      <c r="K14" s="85"/>
      <c r="L14" s="9"/>
      <c r="M14" s="9"/>
    </row>
    <row r="15" spans="1:17" ht="12" customHeight="1">
      <c r="A15" s="87">
        <v>1</v>
      </c>
      <c r="B15" s="177"/>
      <c r="C15" s="22"/>
      <c r="D15" s="89">
        <f>'YR 1'!D15</f>
        <v>0</v>
      </c>
      <c r="E15" s="89"/>
      <c r="F15" s="89"/>
      <c r="G15" s="89"/>
      <c r="H15" s="190">
        <f>'YR 1'!H15+'YR 2'!H15+'YR 3'!H15+'YR 4'!H15+'YR 5'!H15</f>
        <v>0</v>
      </c>
      <c r="I15" s="191">
        <f>'YR 1'!I15+'YR 2'!I15+'YR 3'!I15+'YR 4'!I15+'YR 5'!I15</f>
        <v>0</v>
      </c>
      <c r="J15" s="191">
        <f>'YR 1'!J15+'YR 2'!J15+'YR 3'!J15+'YR 4'!J15+'YR 5'!J15</f>
        <v>0</v>
      </c>
      <c r="K15" s="192">
        <f>'YR 1'!K15+'YR 2'!K15+'YR 3'!K15+'YR 4'!K15+'YR 5'!K15</f>
        <v>0</v>
      </c>
      <c r="L15" s="29"/>
      <c r="M15" s="29"/>
    </row>
    <row r="16" spans="1:17" ht="12" customHeight="1">
      <c r="A16" s="87">
        <v>2</v>
      </c>
      <c r="B16" s="177"/>
      <c r="C16" s="22"/>
      <c r="D16" s="89">
        <f>'YR 1'!D16</f>
        <v>0</v>
      </c>
      <c r="E16" s="89"/>
      <c r="F16" s="89"/>
      <c r="G16" s="89"/>
      <c r="H16" s="190">
        <f>'YR 1'!H16+'YR 2'!H16+'YR 3'!H16+'YR 4'!H16+'YR 5'!H16</f>
        <v>0</v>
      </c>
      <c r="I16" s="191">
        <f>'YR 1'!I16+'YR 2'!I16+'YR 3'!I16+'YR 4'!I16+'YR 5'!I16</f>
        <v>0</v>
      </c>
      <c r="J16" s="191">
        <f>'YR 1'!J16+'YR 2'!J16+'YR 3'!J16+'YR 4'!J16+'YR 5'!J16</f>
        <v>0</v>
      </c>
      <c r="K16" s="192">
        <f>'YR 1'!K16+'YR 2'!K16+'YR 3'!K16+'YR 4'!K16+'YR 5'!K16</f>
        <v>0</v>
      </c>
      <c r="L16" s="29"/>
      <c r="M16" s="29"/>
    </row>
    <row r="17" spans="1:13" ht="12" customHeight="1">
      <c r="A17" s="87">
        <v>3</v>
      </c>
      <c r="B17" s="177"/>
      <c r="C17" s="22"/>
      <c r="D17" s="89">
        <f>'YR 1'!D17</f>
        <v>0</v>
      </c>
      <c r="E17" s="89"/>
      <c r="F17" s="89"/>
      <c r="G17" s="89"/>
      <c r="H17" s="190">
        <f>'YR 1'!H17+'YR 2'!H17+'YR 3'!H17+'YR 4'!H17+'YR 5'!H17</f>
        <v>0</v>
      </c>
      <c r="I17" s="191">
        <f>'YR 1'!I17+'YR 2'!I17+'YR 3'!I17+'YR 4'!I17+'YR 5'!I17</f>
        <v>0</v>
      </c>
      <c r="J17" s="191">
        <f>'YR 1'!J17+'YR 2'!J17+'YR 3'!J17+'YR 4'!J17+'YR 5'!J17</f>
        <v>0</v>
      </c>
      <c r="K17" s="192">
        <f>'YR 1'!K17+'YR 2'!K17+'YR 3'!K17+'YR 4'!K17+'YR 5'!K17</f>
        <v>0</v>
      </c>
      <c r="L17" s="29"/>
      <c r="M17" s="29"/>
    </row>
    <row r="18" spans="1:13" ht="12" customHeight="1">
      <c r="A18" s="87">
        <v>4</v>
      </c>
      <c r="B18" s="177"/>
      <c r="C18" s="22"/>
      <c r="D18" s="89">
        <f>'YR 1'!D18</f>
        <v>0</v>
      </c>
      <c r="E18" s="89"/>
      <c r="F18" s="89"/>
      <c r="G18" s="89"/>
      <c r="H18" s="190">
        <f>'YR 1'!H18+'YR 2'!H18+'YR 3'!H18+'YR 4'!H18+'YR 5'!H18</f>
        <v>0</v>
      </c>
      <c r="I18" s="191">
        <f>'YR 1'!I18+'YR 2'!I18+'YR 3'!I18+'YR 4'!I18+'YR 5'!I18</f>
        <v>0</v>
      </c>
      <c r="J18" s="191">
        <f>'YR 1'!J18+'YR 2'!J18+'YR 3'!J18+'YR 4'!J18+'YR 5'!J18</f>
        <v>0</v>
      </c>
      <c r="K18" s="192">
        <f>'YR 1'!K18+'YR 2'!K18+'YR 3'!K18+'YR 4'!K18+'YR 5'!K18</f>
        <v>0</v>
      </c>
      <c r="L18" s="29"/>
      <c r="M18" s="29"/>
    </row>
    <row r="19" spans="1:13" ht="12" customHeight="1">
      <c r="A19" s="87">
        <v>5</v>
      </c>
      <c r="B19" s="177"/>
      <c r="C19" s="22"/>
      <c r="D19" s="89">
        <f>'YR 1'!D19</f>
        <v>0</v>
      </c>
      <c r="E19" s="89"/>
      <c r="F19" s="89"/>
      <c r="G19" s="89"/>
      <c r="H19" s="190">
        <f>'YR 1'!H19+'YR 2'!H19+'YR 3'!H19+'YR 4'!H19+'YR 5'!H19</f>
        <v>0</v>
      </c>
      <c r="I19" s="191">
        <f>'YR 1'!I19+'YR 2'!I19+'YR 3'!I19+'YR 4'!I19+'YR 5'!I19</f>
        <v>0</v>
      </c>
      <c r="J19" s="191">
        <f>'YR 1'!J19+'YR 2'!J19+'YR 3'!J19+'YR 4'!J19+'YR 5'!J19</f>
        <v>0</v>
      </c>
      <c r="K19" s="192">
        <f>'YR 1'!K19+'YR 2'!K19+'YR 3'!K19+'YR 4'!K19+'YR 5'!K19</f>
        <v>0</v>
      </c>
      <c r="L19" s="29"/>
      <c r="M19" s="29"/>
    </row>
    <row r="20" spans="1:13" ht="12" customHeight="1">
      <c r="A20" s="87">
        <v>6</v>
      </c>
      <c r="B20" s="177"/>
      <c r="C20" s="22"/>
      <c r="D20" s="89">
        <f>'YR 1'!D20</f>
        <v>0</v>
      </c>
      <c r="E20" s="89"/>
      <c r="F20" s="89"/>
      <c r="G20" s="89"/>
      <c r="H20" s="190">
        <f>'YR 1'!H20+'YR 2'!H20+'YR 3'!H20+'YR 4'!H20+'YR 5'!H20</f>
        <v>0</v>
      </c>
      <c r="I20" s="191">
        <f>'YR 1'!I20+'YR 2'!I20+'YR 3'!I20+'YR 4'!I20+'YR 5'!I20</f>
        <v>0</v>
      </c>
      <c r="J20" s="191">
        <f>'YR 1'!J20+'YR 2'!J20+'YR 3'!J20+'YR 4'!J20+'YR 5'!J20</f>
        <v>0</v>
      </c>
      <c r="K20" s="192">
        <f>'YR 1'!K20+'YR 2'!K20+'YR 3'!K20+'YR 4'!K20+'YR 5'!K20</f>
        <v>0</v>
      </c>
      <c r="L20" s="29"/>
      <c r="M20" s="29"/>
    </row>
    <row r="21" spans="1:13" ht="12" customHeight="1">
      <c r="A21" s="87">
        <v>7</v>
      </c>
      <c r="B21" s="177"/>
      <c r="C21" s="22"/>
      <c r="D21" s="89">
        <f>'YR 1'!D21</f>
        <v>0</v>
      </c>
      <c r="E21" s="89"/>
      <c r="F21" s="89"/>
      <c r="G21" s="89"/>
      <c r="H21" s="190">
        <f>'YR 1'!H21+'YR 2'!H21+'YR 3'!H21+'YR 4'!H21+'YR 5'!H21</f>
        <v>0</v>
      </c>
      <c r="I21" s="191">
        <f>'YR 1'!I21+'YR 2'!I21+'YR 3'!I21+'YR 4'!I21+'YR 5'!I21</f>
        <v>0</v>
      </c>
      <c r="J21" s="191">
        <f>'YR 1'!J21+'YR 2'!J21+'YR 3'!J21+'YR 4'!J21+'YR 5'!J21</f>
        <v>0</v>
      </c>
      <c r="K21" s="192">
        <f>'YR 1'!K21+'YR 2'!K21+'YR 3'!K21+'YR 4'!K21+'YR 5'!K21</f>
        <v>0</v>
      </c>
      <c r="L21" s="29"/>
      <c r="M21" s="29"/>
    </row>
    <row r="22" spans="1:13" ht="12" customHeight="1">
      <c r="A22" s="87">
        <v>8</v>
      </c>
      <c r="B22" s="177"/>
      <c r="C22" s="22"/>
      <c r="D22" s="89">
        <f>'YR 1'!D22</f>
        <v>0</v>
      </c>
      <c r="E22" s="89"/>
      <c r="F22" s="89"/>
      <c r="G22" s="89"/>
      <c r="H22" s="190">
        <f>'YR 1'!H22+'YR 2'!H22+'YR 3'!H22+'YR 4'!H22+'YR 5'!H22</f>
        <v>0</v>
      </c>
      <c r="I22" s="191">
        <f>'YR 1'!I22+'YR 2'!I22+'YR 3'!I22+'YR 4'!I22+'YR 5'!I22</f>
        <v>0</v>
      </c>
      <c r="J22" s="191">
        <f>'YR 1'!J22+'YR 2'!J22+'YR 3'!J22+'YR 4'!J22+'YR 5'!J22</f>
        <v>0</v>
      </c>
      <c r="K22" s="192">
        <f>'YR 1'!K22+'YR 2'!K22+'YR 3'!K22+'YR 4'!K22+'YR 5'!K22</f>
        <v>0</v>
      </c>
      <c r="L22" s="29"/>
      <c r="M22" s="29"/>
    </row>
    <row r="23" spans="1:13" ht="12" customHeight="1">
      <c r="A23" s="87">
        <v>9</v>
      </c>
      <c r="B23" s="177"/>
      <c r="C23" s="22"/>
      <c r="D23" s="89">
        <f>'YR 1'!D23</f>
        <v>0</v>
      </c>
      <c r="E23" s="89"/>
      <c r="F23" s="89"/>
      <c r="G23" s="89"/>
      <c r="H23" s="190">
        <f>'YR 1'!H23+'YR 2'!H23+'YR 3'!H23+'YR 4'!H23+'YR 5'!H23</f>
        <v>0</v>
      </c>
      <c r="I23" s="191">
        <f>'YR 1'!I23+'YR 2'!I23+'YR 3'!I23+'YR 4'!I23+'YR 5'!I23</f>
        <v>0</v>
      </c>
      <c r="J23" s="191">
        <f>'YR 1'!J23+'YR 2'!J23+'YR 3'!J23+'YR 4'!J23+'YR 5'!J23</f>
        <v>0</v>
      </c>
      <c r="K23" s="192">
        <f>'YR 1'!K23+'YR 2'!K23+'YR 3'!K23+'YR 4'!K23+'YR 5'!K23</f>
        <v>0</v>
      </c>
      <c r="L23" s="29"/>
      <c r="M23" s="29"/>
    </row>
    <row r="24" spans="1:13" ht="12" customHeight="1">
      <c r="A24" s="87">
        <v>10</v>
      </c>
      <c r="B24" s="177"/>
      <c r="C24" s="22"/>
      <c r="D24" s="89">
        <f>'YR 1'!D24</f>
        <v>0</v>
      </c>
      <c r="E24" s="89"/>
      <c r="F24" s="89"/>
      <c r="G24" s="89"/>
      <c r="H24" s="190">
        <f>'YR 1'!H24+'YR 2'!H24+'YR 3'!H24+'YR 4'!H24+'YR 5'!H24</f>
        <v>0</v>
      </c>
      <c r="I24" s="191">
        <f>'YR 1'!I24+'YR 2'!I24+'YR 3'!I24+'YR 4'!I24+'YR 5'!I24</f>
        <v>0</v>
      </c>
      <c r="J24" s="191">
        <f>'YR 1'!J24+'YR 2'!J24+'YR 3'!J24+'YR 4'!J24+'YR 5'!J24</f>
        <v>0</v>
      </c>
      <c r="K24" s="192">
        <f>'YR 1'!K24+'YR 2'!K24+'YR 3'!K24+'YR 4'!K24+'YR 5'!K24</f>
        <v>0</v>
      </c>
      <c r="L24" s="29"/>
      <c r="M24" s="29"/>
    </row>
    <row r="25" spans="1:13" ht="12" customHeight="1">
      <c r="A25" s="87"/>
      <c r="B25" s="22"/>
      <c r="C25" s="22"/>
      <c r="D25" s="89" t="str">
        <f>'YR 1'!D25</f>
        <v>POST DOC with benefit</v>
      </c>
      <c r="E25" s="89"/>
      <c r="F25" s="89"/>
      <c r="G25" s="89"/>
      <c r="H25" s="190">
        <f>'YR 1'!H25+'YR 2'!H25+'YR 3'!H25+'YR 4'!H25+'YR 5'!H25</f>
        <v>0</v>
      </c>
      <c r="I25" s="191">
        <f>'YR 1'!I25+'YR 2'!I25+'YR 3'!I25+'YR 4'!I25+'YR 5'!I25</f>
        <v>0</v>
      </c>
      <c r="J25" s="191">
        <f>'YR 1'!J25+'YR 2'!J25+'YR 3'!J25+'YR 4'!J25+'YR 5'!J25</f>
        <v>0</v>
      </c>
      <c r="K25" s="192">
        <f>'YR 1'!K25+'YR 2'!K25+'YR 3'!K25+'YR 4'!K25+'YR 5'!K25</f>
        <v>0</v>
      </c>
      <c r="L25" s="29"/>
      <c r="M25" s="29"/>
    </row>
    <row r="26" spans="1:13" ht="12" customHeight="1">
      <c r="A26" s="87"/>
      <c r="B26" s="22"/>
      <c r="C26" s="22"/>
      <c r="D26" s="89" t="str">
        <f>'YR 1'!D26</f>
        <v>POST DOC with benefit</v>
      </c>
      <c r="E26" s="89"/>
      <c r="F26" s="89"/>
      <c r="G26" s="89"/>
      <c r="H26" s="190">
        <f>'YR 1'!H26+'YR 2'!H26+'YR 3'!H26+'YR 4'!H26+'YR 5'!H26</f>
        <v>0</v>
      </c>
      <c r="I26" s="191">
        <f>'YR 1'!I26+'YR 2'!I26+'YR 3'!I26+'YR 4'!I26+'YR 5'!I26</f>
        <v>0</v>
      </c>
      <c r="J26" s="191">
        <f>'YR 1'!J26+'YR 2'!J26+'YR 3'!J26+'YR 4'!J26+'YR 5'!J26</f>
        <v>0</v>
      </c>
      <c r="K26" s="192">
        <f>'YR 1'!K26+'YR 2'!K26+'YR 3'!K26+'YR 4'!K26+'YR 5'!K26</f>
        <v>0</v>
      </c>
      <c r="L26" s="29"/>
      <c r="M26" s="29"/>
    </row>
    <row r="27" spans="1:13" ht="12" customHeight="1">
      <c r="A27" s="87"/>
      <c r="B27" s="22"/>
      <c r="C27" s="22"/>
      <c r="D27" s="89" t="str">
        <f>'YR 1'!D27</f>
        <v>POST DOC with benefit</v>
      </c>
      <c r="E27" s="89"/>
      <c r="F27" s="89"/>
      <c r="G27" s="89"/>
      <c r="H27" s="190">
        <f>'YR 1'!H27+'YR 2'!H27+'YR 3'!H27+'YR 4'!H27+'YR 5'!H27</f>
        <v>0</v>
      </c>
      <c r="I27" s="191">
        <f>'YR 1'!I27+'YR 2'!I27+'YR 3'!I27+'YR 4'!I27+'YR 5'!I27</f>
        <v>0</v>
      </c>
      <c r="J27" s="191">
        <f>'YR 1'!J27+'YR 2'!J27+'YR 3'!J27+'YR 4'!J27+'YR 5'!J27</f>
        <v>0</v>
      </c>
      <c r="K27" s="192">
        <f>'YR 1'!K27+'YR 2'!K27+'YR 3'!K27+'YR 4'!K27+'YR 5'!K27</f>
        <v>0</v>
      </c>
      <c r="L27" s="29"/>
      <c r="M27" s="29"/>
    </row>
    <row r="28" spans="1:13" ht="12" customHeight="1">
      <c r="A28" s="87"/>
      <c r="B28" s="22"/>
      <c r="C28" s="22"/>
      <c r="D28" s="89" t="str">
        <f>'YR 1'!D28</f>
        <v>POST DOC with benefit</v>
      </c>
      <c r="E28" s="89"/>
      <c r="F28" s="89"/>
      <c r="G28" s="89"/>
      <c r="H28" s="190">
        <f>'YR 1'!H28+'YR 2'!H28+'YR 3'!H28+'YR 4'!H28+'YR 5'!H28</f>
        <v>0</v>
      </c>
      <c r="I28" s="191">
        <f>'YR 1'!I28+'YR 2'!I28+'YR 3'!I28+'YR 4'!I28+'YR 5'!I28</f>
        <v>0</v>
      </c>
      <c r="J28" s="191">
        <f>'YR 1'!J28+'YR 2'!J28+'YR 3'!J28+'YR 4'!J28+'YR 5'!J28</f>
        <v>0</v>
      </c>
      <c r="K28" s="192">
        <f>'YR 1'!K28+'YR 2'!K28+'YR 3'!K28+'YR 4'!K28+'YR 5'!K28</f>
        <v>0</v>
      </c>
      <c r="L28" s="29"/>
      <c r="M28" s="29"/>
    </row>
    <row r="29" spans="1:13" ht="12" customHeight="1">
      <c r="A29" s="101">
        <v>11</v>
      </c>
      <c r="B29" s="178">
        <f>'YR 1'!B29</f>
        <v>0</v>
      </c>
      <c r="C29" s="114" t="s">
        <v>66</v>
      </c>
      <c r="D29" s="102"/>
      <c r="E29" s="102"/>
      <c r="F29" s="102"/>
      <c r="G29" s="102"/>
      <c r="H29" s="190">
        <f>'YR 1'!H29+'YR 2'!H29+'YR 3'!H29+'YR 4'!H29+'YR 5'!H29</f>
        <v>0</v>
      </c>
      <c r="I29" s="191">
        <f>'YR 1'!I29+'YR 2'!I29+'YR 3'!I29+'YR 4'!I29+'YR 5'!I29</f>
        <v>0</v>
      </c>
      <c r="J29" s="191">
        <f>'YR 1'!J29+'YR 2'!J29+'YR 3'!J29+'YR 4'!J29+'YR 5'!J29</f>
        <v>0</v>
      </c>
      <c r="K29" s="192">
        <f>'YR 1'!K29+'YR 2'!K29+'YR 3'!K29+'YR 4'!K29+'YR 5'!K29</f>
        <v>0</v>
      </c>
      <c r="L29" s="29"/>
      <c r="M29" s="29"/>
    </row>
    <row r="30" spans="1:13" ht="12" customHeight="1">
      <c r="A30" s="87">
        <v>12</v>
      </c>
      <c r="B30" s="59" t="s">
        <v>67</v>
      </c>
      <c r="C30" s="178">
        <f>'YR 1'!C30</f>
        <v>0</v>
      </c>
      <c r="D30" s="102" t="s">
        <v>68</v>
      </c>
      <c r="E30" s="102"/>
      <c r="F30" s="102"/>
      <c r="G30" s="102"/>
      <c r="H30" s="193">
        <f>SUM(H15:H29)</f>
        <v>0</v>
      </c>
      <c r="I30" s="193">
        <f>SUM(I15:I29)</f>
        <v>0</v>
      </c>
      <c r="J30" s="193">
        <f>SUM(J15:J29)</f>
        <v>0</v>
      </c>
      <c r="K30" s="194">
        <f>SUM(K15:K29)</f>
        <v>0</v>
      </c>
      <c r="L30" s="29"/>
      <c r="M30" s="29"/>
    </row>
    <row r="31" spans="1:13" ht="12" customHeight="1">
      <c r="A31" s="101" t="s">
        <v>69</v>
      </c>
      <c r="B31" s="114" t="s">
        <v>70</v>
      </c>
      <c r="C31" s="58"/>
      <c r="D31" s="102"/>
      <c r="E31" s="102"/>
      <c r="F31" s="102"/>
      <c r="G31" s="102"/>
      <c r="H31" s="195"/>
      <c r="I31" s="196"/>
      <c r="J31" s="196"/>
      <c r="K31" s="197"/>
      <c r="L31" s="34"/>
      <c r="M31" s="34"/>
    </row>
    <row r="32" spans="1:13" ht="12" customHeight="1">
      <c r="A32" s="101" t="s">
        <v>71</v>
      </c>
      <c r="B32" s="178">
        <f>'YR 1'!B32</f>
        <v>0</v>
      </c>
      <c r="C32" s="58" t="s">
        <v>72</v>
      </c>
      <c r="D32" s="102"/>
      <c r="E32" s="179"/>
      <c r="F32" s="179"/>
      <c r="G32" s="96"/>
      <c r="H32" s="198">
        <f>'YR 1'!H32+'YR 2'!H32+'YR 3'!H32</f>
        <v>0</v>
      </c>
      <c r="I32" s="199">
        <f>'YR 1'!I32+'YR 2'!I32+'YR 3'!I32</f>
        <v>0</v>
      </c>
      <c r="J32" s="200">
        <f>'YR 1'!J32+'YR 2'!J32+'YR 3'!J32</f>
        <v>0</v>
      </c>
      <c r="K32" s="192">
        <f>'YR 1'!K32+'YR 2'!K32+'YR 3'!K32+'YR 4'!K32+'YR 5'!K32</f>
        <v>0</v>
      </c>
      <c r="L32" s="29"/>
      <c r="M32" s="29"/>
    </row>
    <row r="33" spans="1:13" ht="12" customHeight="1">
      <c r="A33" s="101" t="s">
        <v>74</v>
      </c>
      <c r="B33" s="177">
        <f>'YR 1'!B33</f>
        <v>0</v>
      </c>
      <c r="C33" s="58" t="s">
        <v>120</v>
      </c>
      <c r="D33" s="102"/>
      <c r="E33" s="105"/>
      <c r="F33" s="61"/>
      <c r="G33" s="61"/>
      <c r="H33" s="198">
        <f>'YR 1'!H33+'YR 2'!H33+'YR 3'!H33</f>
        <v>0</v>
      </c>
      <c r="I33" s="199">
        <f>'YR 1'!I33+'YR 2'!I33+'YR 3'!I33</f>
        <v>0</v>
      </c>
      <c r="J33" s="200">
        <f>'YR 1'!J33+'YR 2'!J33+'YR 3'!J33</f>
        <v>0</v>
      </c>
      <c r="K33" s="192">
        <f>'YR 1'!K33+'YR 2'!K33+'YR 3'!K33+'YR 4'!K33+'YR 5'!K33</f>
        <v>0</v>
      </c>
      <c r="L33" s="29"/>
      <c r="M33" s="29"/>
    </row>
    <row r="34" spans="1:13" ht="12" customHeight="1">
      <c r="A34" s="101" t="s">
        <v>76</v>
      </c>
      <c r="B34" s="89"/>
      <c r="C34" s="58" t="s">
        <v>77</v>
      </c>
      <c r="D34" s="102"/>
      <c r="E34" s="178"/>
      <c r="F34" s="102"/>
      <c r="G34" s="102"/>
      <c r="H34" s="198">
        <f>'YR 1'!H34+'YR 2'!H34+'YR 3'!H34+'YR 4'!H34+'YR 5'!H34</f>
        <v>0</v>
      </c>
      <c r="I34" s="199">
        <f>'YR 1'!I34+'YR 2'!I34+'YR 3'!I34</f>
        <v>0</v>
      </c>
      <c r="J34" s="200">
        <f>'YR 1'!J34+'YR 2'!J34+'YR 3'!J34</f>
        <v>0</v>
      </c>
      <c r="K34" s="192">
        <f>'YR 1'!K34+'YR 2'!K34+'YR 3'!K34+'YR 4'!K34+'YR 5'!K34</f>
        <v>0</v>
      </c>
      <c r="L34" s="29"/>
      <c r="M34" s="29"/>
    </row>
    <row r="35" spans="1:13" ht="12" customHeight="1">
      <c r="A35" s="101" t="s">
        <v>78</v>
      </c>
      <c r="B35" s="89"/>
      <c r="C35" s="58" t="s">
        <v>79</v>
      </c>
      <c r="D35" s="102"/>
      <c r="E35" s="102"/>
      <c r="F35" s="102"/>
      <c r="G35" s="102"/>
      <c r="H35" s="201"/>
      <c r="I35" s="107" t="s">
        <v>39</v>
      </c>
      <c r="J35" s="107">
        <v>0</v>
      </c>
      <c r="K35" s="192">
        <f>'YR 1'!K35+'YR 2'!K35+'YR 3'!K35+'YR 4'!K35+'YR 5'!K35</f>
        <v>0</v>
      </c>
      <c r="L35" s="29"/>
      <c r="M35" s="29"/>
    </row>
    <row r="36" spans="1:13" ht="12" customHeight="1">
      <c r="A36" s="101" t="s">
        <v>80</v>
      </c>
      <c r="B36" s="100">
        <f>'YR 1'!B36</f>
        <v>0</v>
      </c>
      <c r="C36" s="58" t="s">
        <v>81</v>
      </c>
      <c r="D36" s="102"/>
      <c r="E36" s="105"/>
      <c r="F36" s="105"/>
      <c r="G36" s="102"/>
      <c r="H36" s="202">
        <f>'YR 1'!H36+'YR 2'!H36+'YR 3'!H36</f>
        <v>0</v>
      </c>
      <c r="I36" s="107" t="s">
        <v>19</v>
      </c>
      <c r="J36" s="107"/>
      <c r="K36" s="192">
        <f>'YR 1'!K36+'YR 2'!K36+'YR 3'!K36+'YR 4'!K36+'YR 5'!K36</f>
        <v>0</v>
      </c>
      <c r="L36" s="29"/>
      <c r="M36" s="29"/>
    </row>
    <row r="37" spans="1:13" ht="12" customHeight="1">
      <c r="A37" s="101" t="s">
        <v>65</v>
      </c>
      <c r="B37" s="178">
        <f>'YR 1'!B37</f>
        <v>0</v>
      </c>
      <c r="C37" s="58" t="s">
        <v>82</v>
      </c>
      <c r="D37" s="102"/>
      <c r="E37" s="177"/>
      <c r="F37" s="178"/>
      <c r="G37" s="102"/>
      <c r="H37" s="203"/>
      <c r="I37" s="110"/>
      <c r="J37" s="58"/>
      <c r="K37" s="192">
        <f>'YR 1'!K37+'YR 2'!K37+'YR 3'!K37+'YR 4'!K37+'YR 5'!K37</f>
        <v>0</v>
      </c>
      <c r="L37" s="29"/>
      <c r="M37" s="29"/>
    </row>
    <row r="38" spans="1:13" ht="12" customHeight="1">
      <c r="A38" s="101"/>
      <c r="B38" s="58" t="s">
        <v>83</v>
      </c>
      <c r="C38" s="58"/>
      <c r="D38" s="102"/>
      <c r="E38" s="102"/>
      <c r="F38" s="102"/>
      <c r="G38" s="102"/>
      <c r="H38" s="111"/>
      <c r="I38" s="110"/>
      <c r="J38" s="58"/>
      <c r="K38" s="194">
        <f>SUM(K30:K37)</f>
        <v>0</v>
      </c>
      <c r="L38" s="29"/>
      <c r="M38" s="29"/>
    </row>
    <row r="39" spans="1:13" ht="12" customHeight="1">
      <c r="A39" s="101" t="s">
        <v>84</v>
      </c>
      <c r="B39" s="58" t="s">
        <v>85</v>
      </c>
      <c r="C39" s="58"/>
      <c r="D39" s="59"/>
      <c r="E39" s="59"/>
      <c r="F39" s="32"/>
      <c r="G39" s="32"/>
      <c r="H39" s="58"/>
      <c r="I39" s="110"/>
      <c r="J39" s="58"/>
      <c r="K39" s="192">
        <f>'YR 1'!K39+'YR 2'!K39+'YR 3'!K39+'YR 4'!K39+'YR 5'!K39</f>
        <v>0</v>
      </c>
      <c r="L39" s="29"/>
      <c r="M39" s="29"/>
    </row>
    <row r="40" spans="1:13" ht="12" customHeight="1">
      <c r="A40" s="112"/>
      <c r="B40" s="113" t="s">
        <v>86</v>
      </c>
      <c r="C40" s="114"/>
      <c r="D40" s="115"/>
      <c r="E40" s="115"/>
      <c r="F40" s="115"/>
      <c r="G40" s="115"/>
      <c r="H40" s="114"/>
      <c r="I40" s="114"/>
      <c r="J40" s="114"/>
      <c r="K40" s="204">
        <f>SUM(K38:K39)</f>
        <v>0</v>
      </c>
      <c r="L40" s="29"/>
      <c r="M40" s="29"/>
    </row>
    <row r="41" spans="1:13" ht="12" customHeight="1">
      <c r="A41" s="56" t="s">
        <v>87</v>
      </c>
      <c r="B41" s="39" t="s">
        <v>88</v>
      </c>
      <c r="D41" s="66"/>
      <c r="E41" s="66"/>
      <c r="F41" s="66"/>
      <c r="G41" s="66"/>
      <c r="I41" s="116"/>
      <c r="J41" s="39"/>
      <c r="K41" s="205"/>
      <c r="L41" s="34"/>
      <c r="M41" s="34"/>
    </row>
    <row r="42" spans="1:13" ht="12" customHeight="1">
      <c r="A42" s="33"/>
      <c r="B42" s="16"/>
      <c r="C42" s="16"/>
      <c r="D42" s="18"/>
      <c r="E42" s="18"/>
      <c r="F42" s="18"/>
      <c r="G42" s="18"/>
      <c r="H42" s="16"/>
      <c r="I42" s="19"/>
      <c r="J42" s="16"/>
      <c r="K42" s="205"/>
      <c r="L42" s="34"/>
      <c r="M42" s="34"/>
    </row>
    <row r="43" spans="1:13" ht="12" customHeight="1">
      <c r="A43" s="33"/>
      <c r="B43" s="16"/>
      <c r="C43" s="16"/>
      <c r="D43" s="18" t="s">
        <v>45</v>
      </c>
      <c r="E43" s="18"/>
      <c r="F43" s="39"/>
      <c r="G43" s="206">
        <f>'YR 1'!K47</f>
        <v>0</v>
      </c>
      <c r="H43" s="16"/>
      <c r="I43" s="19"/>
      <c r="J43" s="16"/>
      <c r="K43" s="205"/>
      <c r="L43" s="34"/>
      <c r="M43" s="34"/>
    </row>
    <row r="44" spans="1:13" ht="12" customHeight="1">
      <c r="A44" s="33"/>
      <c r="B44" s="16"/>
      <c r="C44" s="16"/>
      <c r="D44" s="18" t="s">
        <v>46</v>
      </c>
      <c r="E44" s="18"/>
      <c r="F44" s="39"/>
      <c r="G44" s="206">
        <f>'YR 2'!K47</f>
        <v>0</v>
      </c>
      <c r="H44" s="18"/>
      <c r="I44" s="18"/>
      <c r="J44" s="18"/>
      <c r="K44" s="205"/>
      <c r="L44" s="34"/>
      <c r="M44" s="34"/>
    </row>
    <row r="45" spans="1:13" ht="12" customHeight="1">
      <c r="A45" s="33"/>
      <c r="B45" s="16"/>
      <c r="C45" s="16"/>
      <c r="D45" s="18" t="s">
        <v>47</v>
      </c>
      <c r="E45" s="18"/>
      <c r="F45" s="39"/>
      <c r="G45" s="206">
        <f>'YR 3'!K47</f>
        <v>0</v>
      </c>
      <c r="H45" s="18"/>
      <c r="I45" s="18"/>
      <c r="J45" s="18"/>
      <c r="K45" s="205"/>
      <c r="L45" s="34"/>
      <c r="M45" s="34"/>
    </row>
    <row r="46" spans="1:13" ht="12" customHeight="1">
      <c r="A46" s="33"/>
      <c r="B46" s="16"/>
      <c r="C46" s="16"/>
      <c r="D46" s="18" t="s">
        <v>48</v>
      </c>
      <c r="E46" s="18"/>
      <c r="F46" s="39"/>
      <c r="G46" s="206">
        <f>'YR 4'!K47</f>
        <v>0</v>
      </c>
      <c r="H46" s="18"/>
      <c r="I46" s="18"/>
      <c r="J46" s="18"/>
      <c r="K46" s="205"/>
      <c r="L46" s="34"/>
      <c r="M46" s="34"/>
    </row>
    <row r="47" spans="1:13" ht="12" customHeight="1">
      <c r="A47" s="33"/>
      <c r="B47" s="16"/>
      <c r="C47" s="16"/>
      <c r="D47" s="18" t="s">
        <v>49</v>
      </c>
      <c r="E47" s="18"/>
      <c r="F47" s="39"/>
      <c r="G47" s="206">
        <f>'YR 5'!K47</f>
        <v>0</v>
      </c>
      <c r="H47" s="18"/>
      <c r="I47" s="18"/>
      <c r="J47" s="18"/>
      <c r="K47" s="205"/>
      <c r="L47" s="34"/>
      <c r="M47" s="34"/>
    </row>
    <row r="48" spans="1:13" ht="12" customHeight="1">
      <c r="A48" s="33"/>
      <c r="B48" s="16"/>
      <c r="C48" s="16"/>
      <c r="D48" s="18"/>
      <c r="E48" s="18"/>
      <c r="F48" s="18"/>
      <c r="G48" s="18"/>
      <c r="H48" s="18"/>
      <c r="I48" s="18"/>
      <c r="J48" s="18"/>
      <c r="K48" s="205"/>
      <c r="L48" s="34"/>
      <c r="M48" s="34"/>
    </row>
    <row r="49" spans="1:13" ht="12" customHeight="1">
      <c r="A49" s="118"/>
      <c r="B49" s="119" t="s">
        <v>89</v>
      </c>
      <c r="C49" s="81"/>
      <c r="D49" s="120"/>
      <c r="E49" s="120"/>
      <c r="F49" s="120"/>
      <c r="G49" s="35"/>
      <c r="H49" s="120"/>
      <c r="I49" s="120"/>
      <c r="J49" s="120"/>
      <c r="K49" s="204">
        <f>SUM(G43:G47)</f>
        <v>0</v>
      </c>
      <c r="L49" s="29"/>
      <c r="M49" s="29"/>
    </row>
    <row r="50" spans="1:13" ht="12" customHeight="1">
      <c r="A50" s="112" t="s">
        <v>90</v>
      </c>
      <c r="B50" s="114" t="s">
        <v>91</v>
      </c>
      <c r="C50" s="114"/>
      <c r="D50" s="105"/>
      <c r="E50" s="105"/>
      <c r="F50" s="105" t="s">
        <v>92</v>
      </c>
      <c r="G50" s="115"/>
      <c r="H50" s="115"/>
      <c r="I50" s="81"/>
      <c r="J50" s="114"/>
      <c r="K50" s="129">
        <f>'YR 1'!K48+'YR 2'!K48+'YR 3'!K48+'YR 4'!K48+'YR 5'!K48</f>
        <v>0</v>
      </c>
      <c r="L50" s="29"/>
      <c r="M50" s="29"/>
    </row>
    <row r="51" spans="1:13" ht="12" customHeight="1">
      <c r="D51" s="70"/>
      <c r="E51" s="70"/>
      <c r="F51" s="82" t="s">
        <v>93</v>
      </c>
      <c r="G51" s="82"/>
      <c r="H51" s="120"/>
      <c r="I51" s="120"/>
      <c r="J51" s="120"/>
      <c r="K51" s="129">
        <f>'YR 1'!K49+'YR 2'!K49+'YR 3'!K49+'YR 4'!K49+'YR 5'!K49</f>
        <v>0</v>
      </c>
      <c r="L51" s="29"/>
      <c r="M51" s="29"/>
    </row>
    <row r="52" spans="1:13" ht="12" customHeight="1">
      <c r="A52" s="33"/>
      <c r="B52" s="16"/>
      <c r="C52" s="16"/>
      <c r="D52" s="31"/>
      <c r="E52" s="31"/>
      <c r="F52" s="31"/>
      <c r="G52" s="31"/>
      <c r="H52" s="18"/>
      <c r="I52" s="18"/>
      <c r="J52" s="18"/>
      <c r="K52" s="207">
        <f>'YR 1'!K50+'YR 2'!K50+'YR 3'!K50+'YR 4'!K50+'YR 5'!K50</f>
        <v>0</v>
      </c>
      <c r="L52" s="34"/>
      <c r="M52" s="34"/>
    </row>
    <row r="53" spans="1:13" ht="12" customHeight="1">
      <c r="A53" s="118"/>
      <c r="B53" s="119" t="s">
        <v>94</v>
      </c>
      <c r="C53" s="81"/>
      <c r="D53" s="82"/>
      <c r="E53" s="81"/>
      <c r="F53" s="82"/>
      <c r="G53" s="82"/>
      <c r="H53" s="81"/>
      <c r="I53" s="120"/>
      <c r="J53" s="120"/>
      <c r="K53" s="204">
        <f>SUM(K50:K51)</f>
        <v>0</v>
      </c>
      <c r="L53" s="29"/>
      <c r="M53" s="29"/>
    </row>
    <row r="54" spans="1:13" ht="12" customHeight="1">
      <c r="A54" s="56" t="s">
        <v>95</v>
      </c>
      <c r="B54" s="39" t="s">
        <v>96</v>
      </c>
      <c r="D54" s="66"/>
      <c r="E54" s="66"/>
      <c r="F54" s="66"/>
      <c r="G54" s="66"/>
      <c r="H54" s="66"/>
      <c r="I54" s="66"/>
      <c r="J54" s="66"/>
      <c r="K54" s="205">
        <f>'YR 1'!K52+'YR 2'!K52+'YR 3'!K52+'YR 4'!K52+'YR 5'!K52</f>
        <v>0</v>
      </c>
      <c r="L54" s="34"/>
      <c r="M54" s="34"/>
    </row>
    <row r="55" spans="1:13" ht="12" customHeight="1">
      <c r="B55" s="123">
        <v>1</v>
      </c>
      <c r="C55" s="39" t="s">
        <v>97</v>
      </c>
      <c r="D55" s="66"/>
      <c r="E55" s="66"/>
      <c r="F55" s="124"/>
      <c r="G55" s="66"/>
      <c r="I55" s="116"/>
      <c r="J55" s="39"/>
      <c r="K55" s="129">
        <f>'YR 1'!K53+'YR 2'!K53+'YR 3'!K53+'YR 4'!K53+'YR 5'!K53</f>
        <v>0</v>
      </c>
      <c r="L55" s="29"/>
      <c r="M55" s="29"/>
    </row>
    <row r="56" spans="1:13" ht="12" customHeight="1">
      <c r="B56" s="123">
        <v>2</v>
      </c>
      <c r="C56" s="39" t="s">
        <v>98</v>
      </c>
      <c r="D56" s="66"/>
      <c r="E56" s="66"/>
      <c r="F56" s="124"/>
      <c r="G56" s="66"/>
      <c r="I56" s="116"/>
      <c r="J56" s="39"/>
      <c r="K56" s="129">
        <f>'YR 1'!K54+'YR 2'!K54+'YR 3'!K54+'YR 4'!K54+'YR 5'!K54</f>
        <v>0</v>
      </c>
      <c r="L56" s="29"/>
      <c r="M56" s="29"/>
    </row>
    <row r="57" spans="1:13" ht="12" customHeight="1">
      <c r="B57" s="123">
        <v>3</v>
      </c>
      <c r="C57" s="39" t="s">
        <v>99</v>
      </c>
      <c r="D57" s="70"/>
      <c r="E57" s="70"/>
      <c r="F57" s="124"/>
      <c r="G57" s="70"/>
      <c r="I57" s="116"/>
      <c r="J57" s="39"/>
      <c r="K57" s="129">
        <f>'YR 1'!K55+'YR 2'!K55+'YR 3'!K55+'YR 4'!K55+'YR 5'!K55</f>
        <v>0</v>
      </c>
      <c r="L57" s="29"/>
      <c r="M57" s="29"/>
    </row>
    <row r="58" spans="1:13" ht="12" customHeight="1" thickBot="1">
      <c r="B58" s="123">
        <v>4</v>
      </c>
      <c r="C58" s="39" t="s">
        <v>100</v>
      </c>
      <c r="D58" s="70"/>
      <c r="E58" s="70"/>
      <c r="F58" s="124"/>
      <c r="G58" s="70"/>
      <c r="I58" s="116"/>
      <c r="J58" s="39"/>
      <c r="K58" s="129">
        <f>'YR 1'!K56+'YR 2'!K56+'YR 3'!K56+'YR 4'!K56+'YR 5'!K56</f>
        <v>0</v>
      </c>
      <c r="L58" s="29"/>
      <c r="M58" s="29"/>
    </row>
    <row r="59" spans="1:13" ht="12" customHeight="1" thickBot="1">
      <c r="A59" s="112"/>
      <c r="B59" s="113" t="s">
        <v>40</v>
      </c>
      <c r="C59" s="114"/>
      <c r="D59" s="115"/>
      <c r="E59" s="244"/>
      <c r="F59" s="105"/>
      <c r="G59" s="105" t="s">
        <v>103</v>
      </c>
      <c r="H59" s="114"/>
      <c r="I59" s="125"/>
      <c r="J59" s="114"/>
      <c r="K59" s="208">
        <f>SUM(K55:K58)</f>
        <v>0</v>
      </c>
      <c r="L59" s="34"/>
      <c r="M59" s="34"/>
    </row>
    <row r="60" spans="1:13" ht="12" customHeight="1">
      <c r="A60" s="112" t="s">
        <v>104</v>
      </c>
      <c r="B60" s="114" t="s">
        <v>105</v>
      </c>
      <c r="C60" s="114"/>
      <c r="D60" s="105"/>
      <c r="E60" s="82"/>
      <c r="F60" s="105"/>
      <c r="G60" s="105"/>
      <c r="H60" s="114"/>
      <c r="I60" s="125"/>
      <c r="J60" s="114"/>
      <c r="K60" s="209"/>
      <c r="L60" s="34"/>
      <c r="M60" s="34"/>
    </row>
    <row r="61" spans="1:13" ht="12" customHeight="1">
      <c r="A61" s="112"/>
      <c r="B61" s="126">
        <v>1</v>
      </c>
      <c r="C61" s="114" t="s">
        <v>0</v>
      </c>
      <c r="D61" s="105"/>
      <c r="E61" s="105"/>
      <c r="F61" s="105"/>
      <c r="G61" s="105"/>
      <c r="H61" s="114"/>
      <c r="I61" s="125"/>
      <c r="J61" s="114"/>
      <c r="K61" s="192">
        <f>'YR 1'!K59+'YR 2'!K59+'YR 3'!K59+'YR 4'!K59+'YR 5'!K59</f>
        <v>0</v>
      </c>
      <c r="L61" s="29"/>
      <c r="M61" s="29"/>
    </row>
    <row r="62" spans="1:13" ht="12" customHeight="1">
      <c r="A62" s="112"/>
      <c r="B62" s="126">
        <v>2</v>
      </c>
      <c r="C62" s="114" t="s">
        <v>106</v>
      </c>
      <c r="D62" s="105"/>
      <c r="E62" s="105"/>
      <c r="F62" s="105"/>
      <c r="G62" s="105"/>
      <c r="H62" s="114"/>
      <c r="I62" s="125"/>
      <c r="J62" s="114"/>
      <c r="K62" s="192">
        <f>'YR 1'!K60+'YR 2'!K60+'YR 3'!K60+'YR 4'!K60+'YR 5'!K60</f>
        <v>0</v>
      </c>
      <c r="L62" s="29"/>
      <c r="M62" s="29"/>
    </row>
    <row r="63" spans="1:13" ht="12" customHeight="1">
      <c r="A63" s="112"/>
      <c r="B63" s="126">
        <v>3</v>
      </c>
      <c r="C63" s="114" t="s">
        <v>107</v>
      </c>
      <c r="D63" s="105"/>
      <c r="E63" s="105"/>
      <c r="F63" s="105"/>
      <c r="G63" s="105"/>
      <c r="H63" s="114"/>
      <c r="I63" s="125"/>
      <c r="J63" s="114"/>
      <c r="K63" s="192">
        <f>'YR 1'!K61+'YR 2'!K61+'YR 3'!K61+'YR 4'!K61+'YR 5'!K61</f>
        <v>0</v>
      </c>
      <c r="L63" s="29"/>
      <c r="M63" s="29"/>
    </row>
    <row r="64" spans="1:13" ht="12" customHeight="1">
      <c r="A64" s="112"/>
      <c r="B64" s="126">
        <v>4</v>
      </c>
      <c r="C64" s="114" t="s">
        <v>171</v>
      </c>
      <c r="D64" s="105"/>
      <c r="E64" s="105"/>
      <c r="F64" s="105"/>
      <c r="G64" s="105"/>
      <c r="H64" s="114"/>
      <c r="I64" s="125"/>
      <c r="J64" s="114"/>
      <c r="K64" s="192">
        <f>'YR 1'!K62+'YR 2'!K62+'YR 3'!K62+'YR 4'!K62+'YR 5'!K62</f>
        <v>0</v>
      </c>
      <c r="L64" s="29"/>
      <c r="M64" s="29"/>
    </row>
    <row r="65" spans="1:15" ht="12" customHeight="1">
      <c r="A65" s="39"/>
      <c r="B65" s="126">
        <v>5</v>
      </c>
      <c r="C65" s="114" t="s">
        <v>133</v>
      </c>
      <c r="D65" s="105"/>
      <c r="E65" s="105"/>
      <c r="F65" s="105"/>
      <c r="G65" s="105"/>
      <c r="H65" s="114"/>
      <c r="I65" s="125"/>
      <c r="J65" s="114"/>
      <c r="K65" s="192">
        <f>'YR 1'!K63+'YR 2'!K63+'YR 3'!K63+'YR 4'!K63+'YR 5'!K63</f>
        <v>0</v>
      </c>
      <c r="L65" s="29"/>
      <c r="M65" s="29"/>
    </row>
    <row r="66" spans="1:15" ht="12" customHeight="1">
      <c r="A66" s="126"/>
      <c r="B66" s="114"/>
      <c r="C66" s="114" t="s">
        <v>134</v>
      </c>
      <c r="D66" s="105"/>
      <c r="E66" s="105"/>
      <c r="F66" s="105"/>
      <c r="G66" s="105"/>
      <c r="H66" s="114"/>
      <c r="I66" s="125"/>
      <c r="J66" s="114"/>
      <c r="K66" s="192">
        <f>'YR 1'!K64+'YR 2'!K64+'YR 3'!K64+'YR 4'!K64+'YR 5'!K64</f>
        <v>0</v>
      </c>
      <c r="L66" s="29"/>
      <c r="M66" s="29"/>
    </row>
    <row r="67" spans="1:15" ht="12" customHeight="1">
      <c r="A67" s="126"/>
      <c r="C67" s="114" t="s">
        <v>136</v>
      </c>
      <c r="D67" s="105"/>
      <c r="E67" s="105"/>
      <c r="F67" s="105"/>
      <c r="G67" s="105"/>
      <c r="H67" s="114"/>
      <c r="I67" s="125"/>
      <c r="J67" s="114"/>
      <c r="K67" s="192">
        <f>K65+K66</f>
        <v>0</v>
      </c>
      <c r="L67" s="29"/>
      <c r="M67" s="29"/>
    </row>
    <row r="68" spans="1:15" ht="12" customHeight="1">
      <c r="A68" s="112"/>
      <c r="B68" s="126">
        <v>6</v>
      </c>
      <c r="C68" s="114" t="s">
        <v>188</v>
      </c>
      <c r="D68" s="105"/>
      <c r="E68" s="105"/>
      <c r="F68" s="105"/>
      <c r="G68" s="105"/>
      <c r="H68" s="114"/>
      <c r="I68" s="125"/>
      <c r="J68" s="114"/>
      <c r="K68" s="192">
        <f>'YR 1'!K66+'YR 2'!K66+'YR 3'!K66+'YR 4'!K66+'YR 5'!K66</f>
        <v>0</v>
      </c>
      <c r="L68" s="29"/>
      <c r="M68" s="29"/>
    </row>
    <row r="69" spans="1:15" ht="12" customHeight="1">
      <c r="A69" s="112"/>
      <c r="B69" s="126">
        <v>7</v>
      </c>
      <c r="C69" s="114" t="s">
        <v>125</v>
      </c>
      <c r="D69" s="105"/>
      <c r="E69" s="100"/>
      <c r="F69" s="100" t="s">
        <v>41</v>
      </c>
      <c r="G69" s="100"/>
      <c r="H69" s="131"/>
      <c r="I69" s="132"/>
      <c r="J69" s="131"/>
      <c r="K69" s="192">
        <f>'YR 1'!K67+'YR 2'!K67+'YR 3'!K67+'YR 4'!K67+'YR 5'!K67</f>
        <v>0</v>
      </c>
      <c r="L69" s="29"/>
      <c r="M69" s="29"/>
    </row>
    <row r="70" spans="1:15" ht="12" customHeight="1">
      <c r="A70" s="112"/>
      <c r="B70" s="114"/>
      <c r="C70" s="114" t="s">
        <v>108</v>
      </c>
      <c r="D70" s="105"/>
      <c r="E70" s="105"/>
      <c r="F70" s="105"/>
      <c r="G70" s="105"/>
      <c r="H70" s="114"/>
      <c r="I70" s="125"/>
      <c r="J70" s="114"/>
      <c r="K70" s="210">
        <f>SUM(K61:K69)-K67</f>
        <v>0</v>
      </c>
      <c r="L70" s="34"/>
      <c r="M70" s="34"/>
    </row>
    <row r="71" spans="1:15" ht="12" customHeight="1">
      <c r="A71" s="112" t="s">
        <v>109</v>
      </c>
      <c r="B71" s="113" t="s">
        <v>110</v>
      </c>
      <c r="C71" s="114"/>
      <c r="D71" s="115"/>
      <c r="E71" s="115"/>
      <c r="F71" s="115"/>
      <c r="G71" s="115"/>
      <c r="H71" s="114"/>
      <c r="I71" s="125"/>
      <c r="J71" s="114"/>
      <c r="K71" s="211">
        <f>K40+K49+K53+K59+K70</f>
        <v>0</v>
      </c>
      <c r="L71" s="34"/>
      <c r="M71" s="34"/>
    </row>
    <row r="72" spans="1:15" ht="12" customHeight="1">
      <c r="A72" s="56" t="s">
        <v>111</v>
      </c>
      <c r="B72" s="39" t="s">
        <v>112</v>
      </c>
      <c r="D72" s="66"/>
      <c r="E72" s="66"/>
      <c r="F72" s="18"/>
      <c r="G72" s="134"/>
      <c r="H72" s="135"/>
      <c r="I72" s="16"/>
      <c r="J72" s="16"/>
      <c r="K72" s="205"/>
      <c r="L72" s="34"/>
      <c r="M72" s="34"/>
    </row>
    <row r="73" spans="1:15" ht="12" customHeight="1">
      <c r="A73" s="290" t="s">
        <v>172</v>
      </c>
      <c r="B73" s="291"/>
      <c r="C73" s="291"/>
      <c r="D73" s="240">
        <f>Rates!B30</f>
        <v>0.49</v>
      </c>
      <c r="E73" s="18"/>
      <c r="F73" s="212">
        <f>K71-K49-K59-K69-K66</f>
        <v>0</v>
      </c>
      <c r="G73" s="213">
        <f>'YR 1'!F71+'YR 2'!F71+'YR 3'!F71+'YR 4'!F71+'YR 5'!F71</f>
        <v>0</v>
      </c>
      <c r="H73" s="138"/>
      <c r="I73" s="16"/>
      <c r="J73" s="16"/>
      <c r="K73" s="192">
        <f>'YR 1'!K71+'YR 2'!K71+'YR 3'!K71+'YR 4'!K71+'YR 5'!K71</f>
        <v>0</v>
      </c>
      <c r="L73" s="29"/>
      <c r="M73" s="29"/>
    </row>
    <row r="74" spans="1:15" ht="12" customHeight="1">
      <c r="B74" s="139" t="s">
        <v>113</v>
      </c>
      <c r="D74" s="66"/>
      <c r="E74" s="66"/>
      <c r="F74" s="70"/>
      <c r="G74" s="140"/>
      <c r="H74" s="34"/>
      <c r="J74" s="39"/>
      <c r="K74" s="192">
        <f>K73</f>
        <v>0</v>
      </c>
      <c r="L74" s="29"/>
      <c r="M74" s="29"/>
    </row>
    <row r="75" spans="1:15" ht="12" customHeight="1">
      <c r="A75" s="112" t="s">
        <v>114</v>
      </c>
      <c r="B75" s="113" t="s">
        <v>115</v>
      </c>
      <c r="C75" s="114"/>
      <c r="D75" s="115"/>
      <c r="E75" s="115"/>
      <c r="F75" s="115"/>
      <c r="G75" s="115"/>
      <c r="H75" s="114"/>
      <c r="I75" s="125"/>
      <c r="J75" s="114"/>
      <c r="K75" s="194">
        <f>K71+K74</f>
        <v>0</v>
      </c>
      <c r="L75" s="29"/>
      <c r="M75" s="29"/>
    </row>
    <row r="76" spans="1:15" ht="12" customHeight="1" thickBot="1">
      <c r="A76" s="112" t="s">
        <v>116</v>
      </c>
      <c r="B76" s="114" t="s">
        <v>117</v>
      </c>
      <c r="C76" s="114"/>
      <c r="D76" s="115"/>
      <c r="E76" s="115"/>
      <c r="F76" s="115"/>
      <c r="G76" s="115"/>
      <c r="H76" s="114"/>
      <c r="I76" s="125"/>
      <c r="J76" s="114"/>
      <c r="K76" s="192"/>
      <c r="L76" s="29"/>
      <c r="M76" s="29"/>
    </row>
    <row r="77" spans="1:15" ht="12" customHeight="1" thickBot="1">
      <c r="A77" s="112" t="s">
        <v>118</v>
      </c>
      <c r="B77" s="113" t="s">
        <v>119</v>
      </c>
      <c r="C77" s="114"/>
      <c r="D77" s="115"/>
      <c r="E77" s="115"/>
      <c r="F77" s="115"/>
      <c r="G77" s="115"/>
      <c r="H77" s="114"/>
      <c r="I77" s="125"/>
      <c r="J77" s="114"/>
      <c r="K77" s="214">
        <f>K75+K76</f>
        <v>0</v>
      </c>
      <c r="L77" s="215">
        <f>'YR 1'!K75+'YR 2'!K75+'YR 3'!K75+'YR 4'!K75+'YR 5'!K75</f>
        <v>0</v>
      </c>
      <c r="M77" s="34"/>
    </row>
    <row r="78" spans="1:15" ht="12" customHeight="1">
      <c r="A78" s="39"/>
      <c r="K78" s="39"/>
      <c r="O78" s="39"/>
    </row>
    <row r="79" spans="1:15" ht="12" customHeight="1">
      <c r="A79" s="39"/>
      <c r="E79" s="216" t="s">
        <v>121</v>
      </c>
      <c r="K79" s="39"/>
    </row>
    <row r="80" spans="1:15" ht="12" customHeight="1">
      <c r="A80" s="39"/>
      <c r="E80" s="216" t="s">
        <v>122</v>
      </c>
      <c r="K80" s="39"/>
    </row>
    <row r="81" spans="1:11" ht="12" customHeight="1">
      <c r="A81" s="39"/>
      <c r="K81" s="39"/>
    </row>
    <row r="82" spans="1:11" ht="12" customHeight="1">
      <c r="A82" s="39"/>
      <c r="K82" s="39"/>
    </row>
    <row r="83" spans="1:11" ht="12" customHeight="1">
      <c r="A83" s="39"/>
      <c r="K83" s="39"/>
    </row>
    <row r="84" spans="1:11" ht="12" customHeight="1">
      <c r="A84" s="39"/>
      <c r="K84" s="39"/>
    </row>
    <row r="85" spans="1:11" ht="12" customHeight="1">
      <c r="A85" s="39"/>
      <c r="K85" s="39"/>
    </row>
    <row r="86" spans="1:11" ht="12" customHeight="1">
      <c r="A86" s="39"/>
      <c r="K86" s="39"/>
    </row>
    <row r="87" spans="1:11" ht="12" customHeight="1">
      <c r="A87" s="39"/>
      <c r="K87" s="39"/>
    </row>
    <row r="88" spans="1:11" ht="12" customHeight="1">
      <c r="A88" s="39"/>
      <c r="K88" s="39"/>
    </row>
    <row r="89" spans="1:11" ht="12" customHeight="1">
      <c r="A89" s="39"/>
      <c r="K89" s="39"/>
    </row>
    <row r="90" spans="1:11" ht="12" customHeight="1">
      <c r="A90" s="39"/>
      <c r="K90" s="39"/>
    </row>
    <row r="91" spans="1:11" ht="12" customHeight="1">
      <c r="A91" s="39"/>
      <c r="K91" s="39"/>
    </row>
    <row r="92" spans="1:11" ht="12" customHeight="1">
      <c r="A92" s="39"/>
      <c r="K92" s="39"/>
    </row>
    <row r="93" spans="1:11" ht="12" customHeight="1">
      <c r="A93" s="39"/>
      <c r="K93" s="39"/>
    </row>
    <row r="94" spans="1:11" ht="12" customHeight="1">
      <c r="A94" s="39"/>
      <c r="K94" s="39"/>
    </row>
    <row r="95" spans="1:11" ht="12" customHeight="1">
      <c r="A95" s="39"/>
      <c r="K95" s="39"/>
    </row>
    <row r="96" spans="1:11" ht="12" customHeight="1">
      <c r="A96" s="39"/>
      <c r="K96" s="39"/>
    </row>
    <row r="97" spans="1:11" ht="12" customHeight="1">
      <c r="A97" s="39"/>
      <c r="K97" s="39"/>
    </row>
    <row r="98" spans="1:11" ht="12" customHeight="1">
      <c r="A98" s="39"/>
      <c r="K98" s="39"/>
    </row>
    <row r="99" spans="1:11" ht="12" customHeight="1">
      <c r="A99" s="39"/>
      <c r="K99" s="39"/>
    </row>
    <row r="100" spans="1:11" ht="12" customHeight="1">
      <c r="A100" s="39"/>
      <c r="K100" s="39"/>
    </row>
    <row r="101" spans="1:11" ht="12" customHeight="1">
      <c r="A101" s="39"/>
      <c r="K101" s="39"/>
    </row>
    <row r="102" spans="1:11" ht="12" customHeight="1">
      <c r="A102" s="39"/>
      <c r="K102" s="39"/>
    </row>
    <row r="103" spans="1:11" ht="12" customHeight="1">
      <c r="A103" s="39"/>
      <c r="K103" s="39"/>
    </row>
    <row r="104" spans="1:11" ht="12" customHeight="1">
      <c r="A104" s="39"/>
      <c r="K104" s="39"/>
    </row>
    <row r="105" spans="1:11" ht="12" customHeight="1">
      <c r="A105" s="39"/>
      <c r="K105" s="39"/>
    </row>
    <row r="106" spans="1:11" ht="12" customHeight="1">
      <c r="A106" s="39"/>
      <c r="K106" s="39"/>
    </row>
    <row r="107" spans="1:11" ht="12" customHeight="1">
      <c r="A107" s="39"/>
      <c r="K107" s="39"/>
    </row>
    <row r="108" spans="1:11" ht="12" customHeight="1">
      <c r="A108" s="39"/>
      <c r="K108" s="39"/>
    </row>
    <row r="109" spans="1:11" ht="12" customHeight="1">
      <c r="A109" s="39"/>
      <c r="K109" s="39"/>
    </row>
    <row r="110" spans="1:11" ht="12" customHeight="1">
      <c r="A110" s="39"/>
      <c r="K110" s="39"/>
    </row>
    <row r="111" spans="1:11" ht="12" customHeight="1">
      <c r="A111" s="39"/>
      <c r="K111" s="39"/>
    </row>
    <row r="112" spans="1:11" ht="12" customHeight="1">
      <c r="A112" s="39"/>
      <c r="K112" s="39"/>
    </row>
    <row r="113" spans="1:11" ht="12" customHeight="1">
      <c r="A113" s="39"/>
      <c r="K113" s="39"/>
    </row>
    <row r="114" spans="1:11" ht="12" customHeight="1">
      <c r="A114" s="39"/>
      <c r="K114" s="39"/>
    </row>
    <row r="115" spans="1:11" ht="12" customHeight="1">
      <c r="A115" s="39"/>
      <c r="K115" s="39"/>
    </row>
    <row r="116" spans="1:11" ht="12" customHeight="1">
      <c r="A116" s="39"/>
      <c r="K116" s="39"/>
    </row>
    <row r="117" spans="1:11" ht="12" customHeight="1">
      <c r="A117" s="39"/>
      <c r="K117" s="39"/>
    </row>
    <row r="118" spans="1:11" ht="12" customHeight="1">
      <c r="A118" s="39"/>
      <c r="K118" s="39"/>
    </row>
    <row r="119" spans="1:11" ht="12" customHeight="1">
      <c r="A119" s="39"/>
      <c r="K119" s="39"/>
    </row>
    <row r="120" spans="1:11" ht="12" customHeight="1">
      <c r="A120" s="39"/>
      <c r="K120" s="39"/>
    </row>
    <row r="121" spans="1:11" ht="12" customHeight="1">
      <c r="A121" s="39"/>
      <c r="K121" s="39"/>
    </row>
    <row r="122" spans="1:11" ht="12" customHeight="1">
      <c r="A122" s="39"/>
      <c r="K122" s="39"/>
    </row>
    <row r="123" spans="1:11" ht="12" customHeight="1">
      <c r="A123" s="39"/>
      <c r="K123" s="39"/>
    </row>
    <row r="124" spans="1:11" ht="12" customHeight="1">
      <c r="A124" s="39"/>
      <c r="K124" s="39"/>
    </row>
    <row r="125" spans="1:11" ht="12" customHeight="1">
      <c r="A125" s="39"/>
      <c r="K125" s="39"/>
    </row>
    <row r="126" spans="1:11" ht="12" customHeight="1">
      <c r="A126" s="39"/>
      <c r="K126" s="39"/>
    </row>
    <row r="127" spans="1:11" ht="12" customHeight="1">
      <c r="A127" s="39"/>
      <c r="K127" s="39"/>
    </row>
    <row r="128" spans="1:11" ht="12" customHeight="1">
      <c r="A128" s="39"/>
      <c r="K128" s="39"/>
    </row>
    <row r="129" spans="4:15" s="39" customFormat="1" ht="12" customHeight="1">
      <c r="D129" s="51"/>
      <c r="E129" s="51"/>
      <c r="F129" s="51"/>
      <c r="J129" s="34"/>
      <c r="O129" s="38"/>
    </row>
    <row r="130" spans="4:15" s="39" customFormat="1" ht="12" customHeight="1">
      <c r="D130" s="51"/>
      <c r="E130" s="51"/>
      <c r="F130" s="51"/>
      <c r="J130" s="34"/>
      <c r="O130" s="38"/>
    </row>
    <row r="131" spans="4:15" s="39" customFormat="1" ht="12" customHeight="1">
      <c r="D131" s="51"/>
      <c r="E131" s="51"/>
      <c r="F131" s="51"/>
      <c r="J131" s="34"/>
      <c r="O131" s="38"/>
    </row>
    <row r="132" spans="4:15" s="39" customFormat="1" ht="12" customHeight="1">
      <c r="D132" s="51"/>
      <c r="E132" s="51"/>
      <c r="F132" s="51"/>
      <c r="J132" s="34"/>
      <c r="O132" s="38"/>
    </row>
    <row r="133" spans="4:15" s="39" customFormat="1" ht="12" customHeight="1">
      <c r="D133" s="51"/>
      <c r="E133" s="51"/>
      <c r="F133" s="51"/>
      <c r="J133" s="34"/>
      <c r="O133" s="38"/>
    </row>
    <row r="134" spans="4:15" s="39" customFormat="1" ht="12" customHeight="1">
      <c r="D134" s="51"/>
      <c r="E134" s="51"/>
      <c r="F134" s="51"/>
      <c r="J134" s="34"/>
      <c r="O134" s="38"/>
    </row>
    <row r="135" spans="4:15" s="39" customFormat="1" ht="12" customHeight="1">
      <c r="D135" s="51"/>
      <c r="E135" s="51"/>
      <c r="F135" s="51"/>
      <c r="J135" s="34"/>
      <c r="O135" s="38"/>
    </row>
    <row r="136" spans="4:15" s="39" customFormat="1" ht="12" customHeight="1">
      <c r="D136" s="51"/>
      <c r="E136" s="51"/>
      <c r="F136" s="51"/>
      <c r="J136" s="34"/>
      <c r="O136" s="38"/>
    </row>
    <row r="137" spans="4:15" s="39" customFormat="1" ht="12" customHeight="1">
      <c r="D137" s="51"/>
      <c r="E137" s="51"/>
      <c r="F137" s="51"/>
      <c r="J137" s="34"/>
      <c r="O137" s="38"/>
    </row>
    <row r="138" spans="4:15" s="39" customFormat="1" ht="12" customHeight="1">
      <c r="D138" s="51"/>
      <c r="E138" s="51"/>
      <c r="F138" s="51"/>
      <c r="J138" s="34"/>
      <c r="O138" s="38"/>
    </row>
    <row r="139" spans="4:15" s="39" customFormat="1" ht="12" customHeight="1">
      <c r="D139" s="51"/>
      <c r="E139" s="51"/>
      <c r="F139" s="51"/>
      <c r="J139" s="34"/>
      <c r="O139" s="38"/>
    </row>
    <row r="140" spans="4:15" s="39" customFormat="1" ht="12" customHeight="1">
      <c r="D140" s="51"/>
      <c r="E140" s="51"/>
      <c r="F140" s="51"/>
      <c r="J140" s="34"/>
      <c r="O140" s="38"/>
    </row>
    <row r="141" spans="4:15" s="39" customFormat="1" ht="12" customHeight="1">
      <c r="D141" s="51"/>
      <c r="E141" s="51"/>
      <c r="F141" s="51"/>
      <c r="J141" s="34"/>
      <c r="O141" s="38"/>
    </row>
    <row r="142" spans="4:15" s="39" customFormat="1" ht="12" customHeight="1">
      <c r="D142" s="51"/>
      <c r="E142" s="51"/>
      <c r="F142" s="51"/>
      <c r="J142" s="34"/>
      <c r="O142" s="38"/>
    </row>
    <row r="143" spans="4:15" s="39" customFormat="1" ht="12" customHeight="1">
      <c r="D143" s="51"/>
      <c r="E143" s="51"/>
      <c r="F143" s="51"/>
      <c r="J143" s="34"/>
      <c r="O143" s="38"/>
    </row>
    <row r="144" spans="4:15" s="39" customFormat="1" ht="12" customHeight="1">
      <c r="D144" s="51"/>
      <c r="E144" s="51"/>
      <c r="F144" s="51"/>
      <c r="J144" s="34"/>
      <c r="O144" s="38"/>
    </row>
    <row r="145" spans="4:15" s="39" customFormat="1" ht="12" customHeight="1">
      <c r="D145" s="51"/>
      <c r="E145" s="51"/>
      <c r="F145" s="51"/>
      <c r="J145" s="34"/>
      <c r="O145" s="38"/>
    </row>
    <row r="146" spans="4:15" s="39" customFormat="1" ht="12" customHeight="1">
      <c r="D146" s="51"/>
      <c r="E146" s="51"/>
      <c r="F146" s="51"/>
      <c r="J146" s="34"/>
      <c r="O146" s="38"/>
    </row>
    <row r="147" spans="4:15" s="39" customFormat="1" ht="12" customHeight="1">
      <c r="D147" s="51"/>
      <c r="E147" s="51"/>
      <c r="F147" s="51"/>
      <c r="J147" s="34"/>
      <c r="O147" s="38"/>
    </row>
    <row r="148" spans="4:15" s="39" customFormat="1" ht="12" customHeight="1">
      <c r="D148" s="51"/>
      <c r="E148" s="51"/>
      <c r="F148" s="51"/>
      <c r="J148" s="34"/>
      <c r="O148" s="38"/>
    </row>
    <row r="149" spans="4:15" s="39" customFormat="1" ht="12" customHeight="1">
      <c r="D149" s="51"/>
      <c r="E149" s="51"/>
      <c r="F149" s="51"/>
      <c r="J149" s="34"/>
      <c r="O149" s="38"/>
    </row>
    <row r="150" spans="4:15" s="39" customFormat="1" ht="12" customHeight="1">
      <c r="D150" s="51"/>
      <c r="E150" s="51"/>
      <c r="F150" s="51"/>
      <c r="J150" s="34"/>
      <c r="O150" s="38"/>
    </row>
    <row r="151" spans="4:15" s="39" customFormat="1" ht="12" customHeight="1">
      <c r="D151" s="51"/>
      <c r="E151" s="51"/>
      <c r="F151" s="51"/>
      <c r="J151" s="34"/>
      <c r="O151" s="38"/>
    </row>
    <row r="152" spans="4:15" s="39" customFormat="1" ht="12" customHeight="1">
      <c r="D152" s="51"/>
      <c r="E152" s="51"/>
      <c r="F152" s="51"/>
      <c r="J152" s="34"/>
      <c r="O152" s="38"/>
    </row>
    <row r="153" spans="4:15" s="39" customFormat="1" ht="12" customHeight="1">
      <c r="D153" s="51"/>
      <c r="E153" s="51"/>
      <c r="F153" s="51"/>
      <c r="J153" s="34"/>
      <c r="O153" s="38"/>
    </row>
    <row r="154" spans="4:15" s="39" customFormat="1" ht="12" customHeight="1">
      <c r="D154" s="51"/>
      <c r="E154" s="51"/>
      <c r="F154" s="51"/>
      <c r="J154" s="34"/>
      <c r="O154" s="38"/>
    </row>
    <row r="155" spans="4:15" s="39" customFormat="1" ht="12" customHeight="1">
      <c r="D155" s="51"/>
      <c r="E155" s="51"/>
      <c r="F155" s="51"/>
      <c r="J155" s="34"/>
      <c r="O155" s="38"/>
    </row>
    <row r="156" spans="4:15" s="39" customFormat="1" ht="12" customHeight="1">
      <c r="D156" s="51"/>
      <c r="E156" s="51"/>
      <c r="F156" s="51"/>
      <c r="J156" s="34"/>
      <c r="O156" s="38"/>
    </row>
    <row r="157" spans="4:15" s="39" customFormat="1" ht="12" customHeight="1">
      <c r="D157" s="51"/>
      <c r="E157" s="51"/>
      <c r="F157" s="51"/>
      <c r="J157" s="34"/>
      <c r="O157" s="38"/>
    </row>
    <row r="158" spans="4:15" s="39" customFormat="1" ht="12" customHeight="1">
      <c r="D158" s="51"/>
      <c r="E158" s="51"/>
      <c r="F158" s="51"/>
      <c r="J158" s="34"/>
      <c r="O158" s="38"/>
    </row>
    <row r="159" spans="4:15" s="39" customFormat="1" ht="12" customHeight="1">
      <c r="D159" s="51"/>
      <c r="E159" s="51"/>
      <c r="F159" s="51"/>
      <c r="J159" s="34"/>
      <c r="O159" s="38"/>
    </row>
    <row r="160" spans="4:15" s="39" customFormat="1" ht="12" customHeight="1">
      <c r="D160" s="51"/>
      <c r="E160" s="51"/>
      <c r="F160" s="51"/>
      <c r="J160" s="34"/>
      <c r="O160" s="38"/>
    </row>
    <row r="161" spans="4:15" s="39" customFormat="1" ht="12" customHeight="1">
      <c r="D161" s="51"/>
      <c r="E161" s="51"/>
      <c r="F161" s="51"/>
      <c r="J161" s="34"/>
      <c r="O161" s="38"/>
    </row>
    <row r="162" spans="4:15" s="39" customFormat="1" ht="12" customHeight="1">
      <c r="D162" s="51"/>
      <c r="E162" s="51"/>
      <c r="F162" s="51"/>
      <c r="J162" s="34"/>
      <c r="O162" s="38"/>
    </row>
    <row r="163" spans="4:15" s="39" customFormat="1" ht="12" customHeight="1">
      <c r="D163" s="51"/>
      <c r="E163" s="51"/>
      <c r="F163" s="51"/>
      <c r="J163" s="34"/>
      <c r="O163" s="38"/>
    </row>
    <row r="164" spans="4:15" s="39" customFormat="1" ht="12" customHeight="1">
      <c r="D164" s="51"/>
      <c r="E164" s="51"/>
      <c r="F164" s="51"/>
      <c r="J164" s="34"/>
      <c r="O164" s="38"/>
    </row>
    <row r="165" spans="4:15" s="39" customFormat="1" ht="12" customHeight="1">
      <c r="D165" s="51"/>
      <c r="E165" s="51"/>
      <c r="F165" s="51"/>
      <c r="J165" s="34"/>
      <c r="O165" s="38"/>
    </row>
    <row r="166" spans="4:15" s="39" customFormat="1" ht="12" customHeight="1">
      <c r="D166" s="51"/>
      <c r="E166" s="51"/>
      <c r="F166" s="51"/>
      <c r="J166" s="34"/>
      <c r="O166" s="38"/>
    </row>
    <row r="167" spans="4:15" s="39" customFormat="1" ht="12" customHeight="1">
      <c r="D167" s="51"/>
      <c r="E167" s="51"/>
      <c r="F167" s="51"/>
      <c r="J167" s="34"/>
      <c r="O167" s="38"/>
    </row>
    <row r="168" spans="4:15" s="39" customFormat="1" ht="12" customHeight="1">
      <c r="D168" s="51"/>
      <c r="E168" s="51"/>
      <c r="F168" s="51"/>
      <c r="J168" s="34"/>
      <c r="O168" s="38"/>
    </row>
    <row r="169" spans="4:15" s="39" customFormat="1" ht="12" customHeight="1">
      <c r="D169" s="51"/>
      <c r="E169" s="51"/>
      <c r="F169" s="51"/>
      <c r="J169" s="34"/>
      <c r="O169" s="38"/>
    </row>
    <row r="170" spans="4:15" s="39" customFormat="1" ht="12" customHeight="1">
      <c r="D170" s="51"/>
      <c r="E170" s="51"/>
      <c r="F170" s="51"/>
      <c r="J170" s="34"/>
      <c r="O170" s="38"/>
    </row>
    <row r="171" spans="4:15" s="39" customFormat="1" ht="12" customHeight="1">
      <c r="D171" s="51"/>
      <c r="E171" s="51"/>
      <c r="F171" s="51"/>
      <c r="J171" s="34"/>
      <c r="O171" s="38"/>
    </row>
    <row r="172" spans="4:15" s="39" customFormat="1" ht="12" customHeight="1">
      <c r="D172" s="51"/>
      <c r="E172" s="51"/>
      <c r="F172" s="51"/>
      <c r="J172" s="34"/>
      <c r="O172" s="38"/>
    </row>
    <row r="173" spans="4:15" s="39" customFormat="1" ht="12" customHeight="1">
      <c r="D173" s="51"/>
      <c r="E173" s="51"/>
      <c r="F173" s="51"/>
      <c r="J173" s="34"/>
      <c r="O173" s="38"/>
    </row>
    <row r="174" spans="4:15" s="39" customFormat="1" ht="12" customHeight="1">
      <c r="D174" s="51"/>
      <c r="E174" s="51"/>
      <c r="F174" s="51"/>
      <c r="J174" s="34"/>
      <c r="O174" s="38"/>
    </row>
    <row r="175" spans="4:15" s="39" customFormat="1" ht="12" customHeight="1">
      <c r="D175" s="51"/>
      <c r="E175" s="51"/>
      <c r="F175" s="51"/>
      <c r="J175" s="34"/>
      <c r="O175" s="38"/>
    </row>
    <row r="176" spans="4:15" s="39" customFormat="1" ht="12" customHeight="1">
      <c r="D176" s="51"/>
      <c r="E176" s="51"/>
      <c r="F176" s="51"/>
      <c r="J176" s="34"/>
      <c r="O176" s="38"/>
    </row>
    <row r="177" spans="4:15" s="39" customFormat="1" ht="12" customHeight="1">
      <c r="D177" s="51"/>
      <c r="E177" s="51"/>
      <c r="F177" s="51"/>
      <c r="J177" s="34"/>
      <c r="O177" s="38"/>
    </row>
    <row r="178" spans="4:15" s="39" customFormat="1" ht="12" customHeight="1">
      <c r="D178" s="51"/>
      <c r="E178" s="51"/>
      <c r="F178" s="51"/>
      <c r="J178" s="34"/>
      <c r="O178" s="38"/>
    </row>
    <row r="179" spans="4:15" s="39" customFormat="1" ht="12" customHeight="1">
      <c r="D179" s="51"/>
      <c r="E179" s="51"/>
      <c r="F179" s="51"/>
      <c r="J179" s="34"/>
      <c r="O179" s="38"/>
    </row>
    <row r="180" spans="4:15" s="39" customFormat="1" ht="12" customHeight="1">
      <c r="D180" s="51"/>
      <c r="E180" s="51"/>
      <c r="F180" s="51"/>
      <c r="J180" s="34"/>
      <c r="O180" s="38"/>
    </row>
    <row r="181" spans="4:15" s="39" customFormat="1" ht="12" customHeight="1">
      <c r="D181" s="51"/>
      <c r="E181" s="51"/>
      <c r="F181" s="51"/>
      <c r="J181" s="34"/>
      <c r="O181" s="38"/>
    </row>
    <row r="182" spans="4:15" s="39" customFormat="1" ht="12" customHeight="1">
      <c r="D182" s="51"/>
      <c r="E182" s="51"/>
      <c r="F182" s="51"/>
      <c r="J182" s="34"/>
      <c r="O182" s="38"/>
    </row>
    <row r="183" spans="4:15" s="39" customFormat="1" ht="12" customHeight="1">
      <c r="D183" s="51"/>
      <c r="E183" s="51"/>
      <c r="F183" s="51"/>
      <c r="J183" s="34"/>
      <c r="O183" s="38"/>
    </row>
    <row r="184" spans="4:15" s="39" customFormat="1" ht="12" customHeight="1">
      <c r="D184" s="51"/>
      <c r="E184" s="51"/>
      <c r="F184" s="51"/>
      <c r="J184" s="34"/>
      <c r="O184" s="38"/>
    </row>
    <row r="185" spans="4:15" s="39" customFormat="1" ht="12" customHeight="1">
      <c r="D185" s="51"/>
      <c r="E185" s="51"/>
      <c r="F185" s="51"/>
      <c r="J185" s="34"/>
      <c r="O185" s="38"/>
    </row>
    <row r="186" spans="4:15" s="39" customFormat="1" ht="12" customHeight="1">
      <c r="D186" s="51"/>
      <c r="E186" s="51"/>
      <c r="F186" s="51"/>
      <c r="J186" s="34"/>
      <c r="O186" s="38"/>
    </row>
    <row r="187" spans="4:15" s="39" customFormat="1" ht="12" customHeight="1">
      <c r="D187" s="51"/>
      <c r="E187" s="51"/>
      <c r="F187" s="51"/>
      <c r="J187" s="34"/>
      <c r="O187" s="38"/>
    </row>
    <row r="188" spans="4:15" s="39" customFormat="1" ht="12" customHeight="1">
      <c r="D188" s="51"/>
      <c r="E188" s="51"/>
      <c r="F188" s="51"/>
      <c r="J188" s="34"/>
      <c r="O188" s="38"/>
    </row>
    <row r="189" spans="4:15" s="39" customFormat="1" ht="12" customHeight="1">
      <c r="D189" s="51"/>
      <c r="E189" s="51"/>
      <c r="F189" s="51"/>
      <c r="J189" s="34"/>
      <c r="O189" s="38"/>
    </row>
    <row r="190" spans="4:15" s="39" customFormat="1" ht="12" customHeight="1">
      <c r="D190" s="51"/>
      <c r="E190" s="51"/>
      <c r="F190" s="51"/>
      <c r="J190" s="34"/>
      <c r="O190" s="38"/>
    </row>
    <row r="191" spans="4:15" s="39" customFormat="1" ht="12" customHeight="1">
      <c r="D191" s="51"/>
      <c r="E191" s="51"/>
      <c r="F191" s="51"/>
      <c r="J191" s="34"/>
      <c r="O191" s="38"/>
    </row>
    <row r="192" spans="4:15" s="39" customFormat="1" ht="12" customHeight="1">
      <c r="D192" s="51"/>
      <c r="E192" s="51"/>
      <c r="F192" s="51"/>
      <c r="J192" s="34"/>
      <c r="O192" s="38"/>
    </row>
    <row r="193" spans="4:15" s="39" customFormat="1" ht="12" customHeight="1">
      <c r="D193" s="51"/>
      <c r="E193" s="51"/>
      <c r="F193" s="51"/>
      <c r="J193" s="34"/>
      <c r="O193" s="38"/>
    </row>
    <row r="194" spans="4:15" s="39" customFormat="1" ht="12" customHeight="1">
      <c r="D194" s="51"/>
      <c r="E194" s="51"/>
      <c r="F194" s="51"/>
      <c r="J194" s="34"/>
      <c r="O194" s="38"/>
    </row>
    <row r="195" spans="4:15" s="39" customFormat="1" ht="12" customHeight="1">
      <c r="D195" s="51"/>
      <c r="E195" s="51"/>
      <c r="F195" s="51"/>
      <c r="J195" s="34"/>
      <c r="O195" s="38"/>
    </row>
    <row r="196" spans="4:15" s="39" customFormat="1" ht="12" customHeight="1">
      <c r="D196" s="51"/>
      <c r="E196" s="51"/>
      <c r="F196" s="51"/>
      <c r="J196" s="34"/>
      <c r="O196" s="38"/>
    </row>
    <row r="197" spans="4:15" s="39" customFormat="1" ht="12" customHeight="1">
      <c r="D197" s="51"/>
      <c r="E197" s="51"/>
      <c r="F197" s="51"/>
      <c r="J197" s="34"/>
      <c r="O197" s="38"/>
    </row>
    <row r="198" spans="4:15" s="39" customFormat="1" ht="12" customHeight="1">
      <c r="D198" s="51"/>
      <c r="E198" s="51"/>
      <c r="F198" s="51"/>
      <c r="J198" s="34"/>
      <c r="O198" s="38"/>
    </row>
    <row r="199" spans="4:15" s="39" customFormat="1" ht="12" customHeight="1">
      <c r="D199" s="51"/>
      <c r="E199" s="51"/>
      <c r="F199" s="51"/>
      <c r="J199" s="34"/>
      <c r="O199" s="38"/>
    </row>
    <row r="200" spans="4:15" s="39" customFormat="1" ht="12" customHeight="1">
      <c r="D200" s="51"/>
      <c r="E200" s="51"/>
      <c r="F200" s="51"/>
      <c r="J200" s="34"/>
      <c r="O200" s="38"/>
    </row>
    <row r="201" spans="4:15" s="39" customFormat="1" ht="12" customHeight="1">
      <c r="D201" s="51"/>
      <c r="E201" s="51"/>
      <c r="F201" s="51"/>
      <c r="J201" s="34"/>
      <c r="O201" s="38"/>
    </row>
    <row r="202" spans="4:15" s="39" customFormat="1" ht="12" customHeight="1">
      <c r="D202" s="51"/>
      <c r="E202" s="51"/>
      <c r="F202" s="51"/>
      <c r="J202" s="34"/>
      <c r="O202" s="38"/>
    </row>
    <row r="203" spans="4:15" s="39" customFormat="1" ht="12" customHeight="1">
      <c r="D203" s="51"/>
      <c r="E203" s="51"/>
      <c r="F203" s="51"/>
      <c r="J203" s="34"/>
      <c r="O203" s="38"/>
    </row>
    <row r="204" spans="4:15" s="39" customFormat="1" ht="12" customHeight="1">
      <c r="D204" s="51"/>
      <c r="E204" s="51"/>
      <c r="F204" s="51"/>
      <c r="J204" s="34"/>
      <c r="O204" s="38"/>
    </row>
    <row r="205" spans="4:15" s="39" customFormat="1" ht="12" customHeight="1">
      <c r="D205" s="51"/>
      <c r="E205" s="51"/>
      <c r="F205" s="51"/>
      <c r="J205" s="34"/>
      <c r="O205" s="38"/>
    </row>
    <row r="206" spans="4:15" s="39" customFormat="1" ht="12" customHeight="1">
      <c r="D206" s="51"/>
      <c r="E206" s="51"/>
      <c r="F206" s="51"/>
      <c r="J206" s="34"/>
      <c r="O206" s="38"/>
    </row>
    <row r="207" spans="4:15" s="39" customFormat="1" ht="12" customHeight="1">
      <c r="D207" s="51"/>
      <c r="E207" s="51"/>
      <c r="F207" s="51"/>
      <c r="J207" s="34"/>
      <c r="O207" s="38"/>
    </row>
    <row r="208" spans="4:15" s="39" customFormat="1" ht="12" customHeight="1">
      <c r="D208" s="51"/>
      <c r="E208" s="51"/>
      <c r="F208" s="51"/>
      <c r="J208" s="34"/>
      <c r="O208" s="38"/>
    </row>
    <row r="209" spans="4:15" s="39" customFormat="1" ht="12" customHeight="1">
      <c r="D209" s="51"/>
      <c r="E209" s="51"/>
      <c r="F209" s="51"/>
      <c r="J209" s="34"/>
      <c r="O209" s="38"/>
    </row>
    <row r="210" spans="4:15" s="39" customFormat="1" ht="12" customHeight="1">
      <c r="D210" s="51"/>
      <c r="E210" s="51"/>
      <c r="F210" s="51"/>
      <c r="J210" s="34"/>
      <c r="O210" s="38"/>
    </row>
    <row r="211" spans="4:15" s="39" customFormat="1" ht="12" customHeight="1">
      <c r="D211" s="51"/>
      <c r="E211" s="51"/>
      <c r="F211" s="51"/>
      <c r="J211" s="34"/>
      <c r="O211" s="38"/>
    </row>
    <row r="212" spans="4:15" s="39" customFormat="1" ht="12" customHeight="1">
      <c r="D212" s="51"/>
      <c r="E212" s="51"/>
      <c r="F212" s="51"/>
      <c r="J212" s="34"/>
      <c r="O212" s="38"/>
    </row>
    <row r="213" spans="4:15" s="39" customFormat="1" ht="12" customHeight="1">
      <c r="D213" s="51"/>
      <c r="E213" s="51"/>
      <c r="F213" s="51"/>
      <c r="J213" s="34"/>
      <c r="O213" s="38"/>
    </row>
    <row r="214" spans="4:15" s="39" customFormat="1" ht="12" customHeight="1">
      <c r="D214" s="51"/>
      <c r="E214" s="51"/>
      <c r="F214" s="51"/>
      <c r="J214" s="34"/>
      <c r="O214" s="38"/>
    </row>
    <row r="215" spans="4:15" s="39" customFormat="1" ht="12" customHeight="1">
      <c r="D215" s="51"/>
      <c r="E215" s="51"/>
      <c r="F215" s="51"/>
      <c r="J215" s="34"/>
      <c r="O215" s="38"/>
    </row>
    <row r="216" spans="4:15" s="39" customFormat="1" ht="12" customHeight="1">
      <c r="D216" s="51"/>
      <c r="E216" s="51"/>
      <c r="F216" s="51"/>
      <c r="J216" s="34"/>
      <c r="O216" s="38"/>
    </row>
    <row r="217" spans="4:15" s="39" customFormat="1" ht="12" customHeight="1">
      <c r="D217" s="51"/>
      <c r="E217" s="51"/>
      <c r="F217" s="51"/>
      <c r="J217" s="34"/>
      <c r="O217" s="38"/>
    </row>
    <row r="218" spans="4:15" s="39" customFormat="1" ht="12" customHeight="1">
      <c r="D218" s="51"/>
      <c r="E218" s="51"/>
      <c r="F218" s="51"/>
      <c r="J218" s="34"/>
      <c r="O218" s="38"/>
    </row>
    <row r="219" spans="4:15" s="39" customFormat="1" ht="12" customHeight="1">
      <c r="D219" s="51"/>
      <c r="E219" s="51"/>
      <c r="F219" s="51"/>
      <c r="J219" s="34"/>
      <c r="O219" s="38"/>
    </row>
    <row r="220" spans="4:15" s="39" customFormat="1" ht="12" customHeight="1">
      <c r="D220" s="51"/>
      <c r="E220" s="51"/>
      <c r="F220" s="51"/>
      <c r="J220" s="34"/>
      <c r="O220" s="38"/>
    </row>
    <row r="221" spans="4:15" s="39" customFormat="1" ht="12" customHeight="1">
      <c r="D221" s="51"/>
      <c r="E221" s="51"/>
      <c r="F221" s="51"/>
      <c r="J221" s="34"/>
      <c r="O221" s="38"/>
    </row>
    <row r="222" spans="4:15" s="39" customFormat="1" ht="12" customHeight="1">
      <c r="D222" s="51"/>
      <c r="E222" s="51"/>
      <c r="F222" s="51"/>
      <c r="J222" s="34"/>
      <c r="O222" s="38"/>
    </row>
    <row r="223" spans="4:15" s="39" customFormat="1" ht="12" customHeight="1">
      <c r="D223" s="51"/>
      <c r="E223" s="51"/>
      <c r="F223" s="51"/>
      <c r="J223" s="34"/>
      <c r="O223" s="38"/>
    </row>
    <row r="224" spans="4:15" s="39" customFormat="1" ht="12" customHeight="1">
      <c r="D224" s="51"/>
      <c r="E224" s="51"/>
      <c r="F224" s="51"/>
      <c r="J224" s="34"/>
      <c r="O224" s="38"/>
    </row>
    <row r="225" spans="4:15" s="39" customFormat="1" ht="12" customHeight="1">
      <c r="D225" s="51"/>
      <c r="E225" s="51"/>
      <c r="F225" s="51"/>
      <c r="J225" s="34"/>
      <c r="O225" s="38"/>
    </row>
    <row r="226" spans="4:15" s="39" customFormat="1" ht="12" customHeight="1">
      <c r="D226" s="51"/>
      <c r="E226" s="51"/>
      <c r="F226" s="51"/>
      <c r="J226" s="34"/>
      <c r="O226" s="38"/>
    </row>
    <row r="227" spans="4:15" s="39" customFormat="1" ht="12" customHeight="1">
      <c r="D227" s="51"/>
      <c r="E227" s="51"/>
      <c r="F227" s="51"/>
      <c r="J227" s="34"/>
      <c r="O227" s="38"/>
    </row>
    <row r="228" spans="4:15" s="39" customFormat="1" ht="12" customHeight="1">
      <c r="D228" s="51"/>
      <c r="E228" s="51"/>
      <c r="F228" s="51"/>
      <c r="J228" s="34"/>
      <c r="O228" s="38"/>
    </row>
    <row r="229" spans="4:15" s="39" customFormat="1" ht="12" customHeight="1">
      <c r="D229" s="51"/>
      <c r="E229" s="51"/>
      <c r="F229" s="51"/>
      <c r="J229" s="34"/>
      <c r="O229" s="38"/>
    </row>
    <row r="230" spans="4:15" s="39" customFormat="1" ht="12" customHeight="1">
      <c r="D230" s="51"/>
      <c r="E230" s="51"/>
      <c r="F230" s="51"/>
      <c r="J230" s="34"/>
      <c r="O230" s="38"/>
    </row>
    <row r="231" spans="4:15" s="39" customFormat="1" ht="12" customHeight="1">
      <c r="D231" s="51"/>
      <c r="E231" s="51"/>
      <c r="F231" s="51"/>
      <c r="J231" s="34"/>
      <c r="O231" s="38"/>
    </row>
    <row r="232" spans="4:15" s="39" customFormat="1" ht="12" customHeight="1">
      <c r="D232" s="51"/>
      <c r="E232" s="51"/>
      <c r="F232" s="51"/>
      <c r="J232" s="34"/>
      <c r="O232" s="38"/>
    </row>
    <row r="233" spans="4:15" s="39" customFormat="1" ht="12" customHeight="1">
      <c r="D233" s="51"/>
      <c r="E233" s="51"/>
      <c r="F233" s="51"/>
      <c r="J233" s="34"/>
      <c r="O233" s="38"/>
    </row>
    <row r="234" spans="4:15" s="39" customFormat="1" ht="12" customHeight="1">
      <c r="D234" s="51"/>
      <c r="E234" s="51"/>
      <c r="F234" s="51"/>
      <c r="J234" s="34"/>
      <c r="O234" s="38"/>
    </row>
    <row r="235" spans="4:15" s="39" customFormat="1" ht="12" customHeight="1">
      <c r="D235" s="51"/>
      <c r="E235" s="51"/>
      <c r="F235" s="51"/>
      <c r="J235" s="34"/>
      <c r="O235" s="38"/>
    </row>
    <row r="236" spans="4:15" s="39" customFormat="1" ht="12" customHeight="1">
      <c r="D236" s="51"/>
      <c r="E236" s="51"/>
      <c r="F236" s="51"/>
      <c r="J236" s="34"/>
      <c r="O236" s="38"/>
    </row>
    <row r="237" spans="4:15" s="39" customFormat="1" ht="12" customHeight="1">
      <c r="D237" s="51"/>
      <c r="E237" s="51"/>
      <c r="F237" s="51"/>
      <c r="J237" s="34"/>
      <c r="O237" s="38"/>
    </row>
    <row r="238" spans="4:15" s="39" customFormat="1" ht="12" customHeight="1">
      <c r="D238" s="51"/>
      <c r="E238" s="51"/>
      <c r="F238" s="51"/>
      <c r="J238" s="34"/>
      <c r="O238" s="38"/>
    </row>
    <row r="239" spans="4:15" s="39" customFormat="1" ht="12" customHeight="1">
      <c r="D239" s="51"/>
      <c r="E239" s="51"/>
      <c r="F239" s="51"/>
      <c r="J239" s="34"/>
      <c r="O239" s="38"/>
    </row>
    <row r="240" spans="4:15" s="39" customFormat="1" ht="12" customHeight="1">
      <c r="D240" s="51"/>
      <c r="E240" s="51"/>
      <c r="F240" s="51"/>
      <c r="J240" s="34"/>
      <c r="O240" s="38"/>
    </row>
    <row r="241" spans="4:15" s="39" customFormat="1" ht="12" customHeight="1">
      <c r="D241" s="51"/>
      <c r="E241" s="51"/>
      <c r="F241" s="51"/>
      <c r="J241" s="34"/>
      <c r="O241" s="38"/>
    </row>
    <row r="242" spans="4:15" s="39" customFormat="1" ht="12" customHeight="1">
      <c r="D242" s="51"/>
      <c r="E242" s="51"/>
      <c r="F242" s="51"/>
      <c r="J242" s="34"/>
      <c r="O242" s="38"/>
    </row>
    <row r="243" spans="4:15" s="39" customFormat="1" ht="12" customHeight="1">
      <c r="D243" s="51"/>
      <c r="E243" s="51"/>
      <c r="F243" s="51"/>
      <c r="J243" s="34"/>
      <c r="O243" s="38"/>
    </row>
    <row r="244" spans="4:15" s="39" customFormat="1" ht="12" customHeight="1">
      <c r="D244" s="51"/>
      <c r="E244" s="51"/>
      <c r="F244" s="51"/>
      <c r="J244" s="34"/>
      <c r="O244" s="38"/>
    </row>
    <row r="245" spans="4:15" s="39" customFormat="1" ht="12" customHeight="1">
      <c r="D245" s="51"/>
      <c r="E245" s="51"/>
      <c r="F245" s="51"/>
      <c r="J245" s="34"/>
      <c r="O245" s="38"/>
    </row>
    <row r="246" spans="4:15" s="39" customFormat="1" ht="12" customHeight="1">
      <c r="D246" s="51"/>
      <c r="E246" s="51"/>
      <c r="F246" s="51"/>
      <c r="J246" s="34"/>
      <c r="O246" s="38"/>
    </row>
    <row r="247" spans="4:15" s="39" customFormat="1" ht="12" customHeight="1">
      <c r="D247" s="51"/>
      <c r="E247" s="51"/>
      <c r="F247" s="51"/>
      <c r="J247" s="34"/>
      <c r="O247" s="38"/>
    </row>
    <row r="248" spans="4:15" s="39" customFormat="1" ht="12" customHeight="1">
      <c r="D248" s="51"/>
      <c r="E248" s="51"/>
      <c r="F248" s="51"/>
      <c r="J248" s="34"/>
      <c r="O248" s="38"/>
    </row>
    <row r="249" spans="4:15" s="39" customFormat="1" ht="12" customHeight="1">
      <c r="D249" s="51"/>
      <c r="E249" s="51"/>
      <c r="F249" s="51"/>
      <c r="J249" s="34"/>
      <c r="O249" s="38"/>
    </row>
    <row r="250" spans="4:15" s="39" customFormat="1" ht="12" customHeight="1">
      <c r="D250" s="51"/>
      <c r="E250" s="51"/>
      <c r="F250" s="51"/>
      <c r="J250" s="34"/>
      <c r="O250" s="38"/>
    </row>
    <row r="251" spans="4:15" s="39" customFormat="1" ht="12" customHeight="1">
      <c r="D251" s="51"/>
      <c r="E251" s="51"/>
      <c r="F251" s="51"/>
      <c r="J251" s="34"/>
      <c r="O251" s="38"/>
    </row>
    <row r="252" spans="4:15" s="39" customFormat="1" ht="12" customHeight="1">
      <c r="D252" s="51"/>
      <c r="E252" s="51"/>
      <c r="F252" s="51"/>
      <c r="J252" s="34"/>
      <c r="O252" s="38"/>
    </row>
    <row r="253" spans="4:15" s="39" customFormat="1" ht="12" customHeight="1">
      <c r="D253" s="51"/>
      <c r="E253" s="51"/>
      <c r="F253" s="51"/>
      <c r="J253" s="34"/>
      <c r="O253" s="38"/>
    </row>
    <row r="254" spans="4:15" s="39" customFormat="1" ht="12" customHeight="1">
      <c r="D254" s="51"/>
      <c r="E254" s="51"/>
      <c r="F254" s="51"/>
      <c r="J254" s="34"/>
      <c r="O254" s="38"/>
    </row>
    <row r="255" spans="4:15" s="39" customFormat="1" ht="12" customHeight="1">
      <c r="D255" s="51"/>
      <c r="E255" s="51"/>
      <c r="F255" s="51"/>
      <c r="J255" s="34"/>
      <c r="O255" s="38"/>
    </row>
    <row r="256" spans="4:15" s="39" customFormat="1" ht="12" customHeight="1">
      <c r="D256" s="51"/>
      <c r="E256" s="51"/>
      <c r="F256" s="51"/>
      <c r="J256" s="34"/>
      <c r="O256" s="38"/>
    </row>
    <row r="257" spans="4:15" s="39" customFormat="1" ht="12" customHeight="1">
      <c r="D257" s="51"/>
      <c r="E257" s="51"/>
      <c r="F257" s="51"/>
      <c r="J257" s="34"/>
      <c r="O257" s="38"/>
    </row>
    <row r="258" spans="4:15" s="39" customFormat="1" ht="12" customHeight="1">
      <c r="D258" s="51"/>
      <c r="E258" s="51"/>
      <c r="F258" s="51"/>
      <c r="J258" s="34"/>
      <c r="O258" s="38"/>
    </row>
    <row r="259" spans="4:15" s="39" customFormat="1" ht="12" customHeight="1">
      <c r="D259" s="51"/>
      <c r="E259" s="51"/>
      <c r="F259" s="51"/>
      <c r="J259" s="34"/>
      <c r="O259" s="38"/>
    </row>
    <row r="260" spans="4:15" s="39" customFormat="1" ht="12" customHeight="1">
      <c r="D260" s="51"/>
      <c r="E260" s="51"/>
      <c r="F260" s="51"/>
      <c r="J260" s="34"/>
      <c r="O260" s="38"/>
    </row>
    <row r="261" spans="4:15" s="39" customFormat="1" ht="12" customHeight="1">
      <c r="D261" s="51"/>
      <c r="E261" s="51"/>
      <c r="F261" s="51"/>
      <c r="J261" s="34"/>
      <c r="O261" s="38"/>
    </row>
    <row r="262" spans="4:15" s="39" customFormat="1" ht="12" customHeight="1">
      <c r="D262" s="51"/>
      <c r="E262" s="51"/>
      <c r="F262" s="51"/>
      <c r="J262" s="34"/>
      <c r="O262" s="38"/>
    </row>
    <row r="263" spans="4:15" s="39" customFormat="1" ht="12" customHeight="1">
      <c r="D263" s="51"/>
      <c r="E263" s="51"/>
      <c r="F263" s="51"/>
      <c r="J263" s="34"/>
      <c r="O263" s="38"/>
    </row>
    <row r="264" spans="4:15" s="39" customFormat="1" ht="12" customHeight="1">
      <c r="D264" s="51"/>
      <c r="E264" s="51"/>
      <c r="F264" s="51"/>
      <c r="J264" s="34"/>
      <c r="O264" s="38"/>
    </row>
    <row r="265" spans="4:15" s="39" customFormat="1" ht="12" customHeight="1">
      <c r="D265" s="51"/>
      <c r="E265" s="51"/>
      <c r="F265" s="51"/>
      <c r="J265" s="34"/>
      <c r="O265" s="38"/>
    </row>
    <row r="266" spans="4:15" s="39" customFormat="1" ht="12" customHeight="1">
      <c r="D266" s="51"/>
      <c r="E266" s="51"/>
      <c r="F266" s="51"/>
      <c r="J266" s="34"/>
      <c r="O266" s="38"/>
    </row>
    <row r="267" spans="4:15" s="39" customFormat="1" ht="12" customHeight="1">
      <c r="D267" s="51"/>
      <c r="E267" s="51"/>
      <c r="F267" s="51"/>
      <c r="J267" s="34"/>
      <c r="O267" s="38"/>
    </row>
    <row r="268" spans="4:15" s="39" customFormat="1" ht="12" customHeight="1">
      <c r="D268" s="51"/>
      <c r="E268" s="51"/>
      <c r="F268" s="51"/>
      <c r="J268" s="34"/>
      <c r="O268" s="38"/>
    </row>
    <row r="269" spans="4:15" s="39" customFormat="1" ht="12" customHeight="1">
      <c r="D269" s="51"/>
      <c r="E269" s="51"/>
      <c r="F269" s="51"/>
      <c r="J269" s="34"/>
      <c r="O269" s="38"/>
    </row>
    <row r="270" spans="4:15" s="39" customFormat="1" ht="12" customHeight="1">
      <c r="D270" s="51"/>
      <c r="E270" s="51"/>
      <c r="F270" s="51"/>
      <c r="J270" s="34"/>
      <c r="O270" s="38"/>
    </row>
    <row r="271" spans="4:15" s="39" customFormat="1" ht="12" customHeight="1">
      <c r="D271" s="51"/>
      <c r="E271" s="51"/>
      <c r="F271" s="51"/>
      <c r="J271" s="34"/>
      <c r="O271" s="38"/>
    </row>
    <row r="272" spans="4:15" s="39" customFormat="1" ht="12" customHeight="1">
      <c r="D272" s="51"/>
      <c r="E272" s="51"/>
      <c r="F272" s="51"/>
      <c r="J272" s="34"/>
      <c r="O272" s="38"/>
    </row>
    <row r="273" spans="4:15" s="39" customFormat="1" ht="12" customHeight="1">
      <c r="D273" s="51"/>
      <c r="E273" s="51"/>
      <c r="F273" s="51"/>
      <c r="J273" s="34"/>
      <c r="O273" s="38"/>
    </row>
    <row r="274" spans="4:15" s="39" customFormat="1" ht="12" customHeight="1">
      <c r="D274" s="51"/>
      <c r="E274" s="51"/>
      <c r="F274" s="51"/>
      <c r="J274" s="34"/>
      <c r="O274" s="38"/>
    </row>
    <row r="275" spans="4:15" s="39" customFormat="1" ht="12" customHeight="1">
      <c r="D275" s="51"/>
      <c r="E275" s="51"/>
      <c r="F275" s="51"/>
      <c r="J275" s="34"/>
      <c r="O275" s="38"/>
    </row>
    <row r="276" spans="4:15" s="39" customFormat="1" ht="12" customHeight="1">
      <c r="D276" s="51"/>
      <c r="E276" s="51"/>
      <c r="F276" s="51"/>
      <c r="J276" s="34"/>
      <c r="O276" s="38"/>
    </row>
    <row r="277" spans="4:15" s="39" customFormat="1" ht="12" customHeight="1">
      <c r="D277" s="51"/>
      <c r="E277" s="51"/>
      <c r="F277" s="51"/>
      <c r="J277" s="34"/>
      <c r="O277" s="38"/>
    </row>
    <row r="278" spans="4:15" s="39" customFormat="1" ht="12" customHeight="1">
      <c r="D278" s="51"/>
      <c r="E278" s="51"/>
      <c r="F278" s="51"/>
      <c r="J278" s="34"/>
      <c r="O278" s="38"/>
    </row>
    <row r="279" spans="4:15" s="39" customFormat="1" ht="12" customHeight="1">
      <c r="D279" s="51"/>
      <c r="E279" s="51"/>
      <c r="F279" s="51"/>
      <c r="J279" s="34"/>
      <c r="O279" s="38"/>
    </row>
    <row r="280" spans="4:15" s="39" customFormat="1" ht="12" customHeight="1">
      <c r="D280" s="51"/>
      <c r="E280" s="51"/>
      <c r="F280" s="51"/>
      <c r="J280" s="34"/>
      <c r="O280" s="38"/>
    </row>
    <row r="281" spans="4:15" s="39" customFormat="1" ht="12" customHeight="1">
      <c r="D281" s="51"/>
      <c r="E281" s="51"/>
      <c r="F281" s="51"/>
      <c r="J281" s="34"/>
      <c r="O281" s="38"/>
    </row>
    <row r="282" spans="4:15" s="39" customFormat="1" ht="12" customHeight="1">
      <c r="D282" s="51"/>
      <c r="E282" s="51"/>
      <c r="F282" s="51"/>
      <c r="J282" s="34"/>
      <c r="O282" s="38"/>
    </row>
    <row r="283" spans="4:15" s="39" customFormat="1" ht="12" customHeight="1">
      <c r="D283" s="51"/>
      <c r="E283" s="51"/>
      <c r="F283" s="51"/>
      <c r="J283" s="34"/>
      <c r="O283" s="38"/>
    </row>
    <row r="284" spans="4:15" s="39" customFormat="1" ht="12" customHeight="1">
      <c r="D284" s="51"/>
      <c r="E284" s="51"/>
      <c r="F284" s="51"/>
      <c r="J284" s="34"/>
      <c r="O284" s="38"/>
    </row>
    <row r="285" spans="4:15" s="39" customFormat="1" ht="12" customHeight="1">
      <c r="D285" s="51"/>
      <c r="E285" s="51"/>
      <c r="F285" s="51"/>
      <c r="J285" s="34"/>
      <c r="O285" s="38"/>
    </row>
    <row r="286" spans="4:15" s="39" customFormat="1" ht="12" customHeight="1">
      <c r="D286" s="51"/>
      <c r="E286" s="51"/>
      <c r="F286" s="51"/>
      <c r="J286" s="34"/>
      <c r="O286" s="38"/>
    </row>
    <row r="287" spans="4:15" s="39" customFormat="1" ht="12" customHeight="1">
      <c r="D287" s="51"/>
      <c r="E287" s="51"/>
      <c r="F287" s="51"/>
      <c r="J287" s="34"/>
      <c r="O287" s="38"/>
    </row>
    <row r="288" spans="4:15" s="39" customFormat="1" ht="12" customHeight="1">
      <c r="D288" s="51"/>
      <c r="E288" s="51"/>
      <c r="F288" s="51"/>
      <c r="J288" s="34"/>
      <c r="O288" s="38"/>
    </row>
    <row r="289" spans="4:15" s="39" customFormat="1" ht="12" customHeight="1">
      <c r="D289" s="51"/>
      <c r="E289" s="51"/>
      <c r="F289" s="51"/>
      <c r="J289" s="34"/>
      <c r="O289" s="38"/>
    </row>
    <row r="290" spans="4:15" s="39" customFormat="1" ht="12" customHeight="1">
      <c r="D290" s="51"/>
      <c r="E290" s="51"/>
      <c r="F290" s="51"/>
      <c r="J290" s="34"/>
      <c r="O290" s="38"/>
    </row>
    <row r="291" spans="4:15" s="39" customFormat="1" ht="12" customHeight="1">
      <c r="D291" s="51"/>
      <c r="E291" s="51"/>
      <c r="F291" s="51"/>
      <c r="J291" s="34"/>
      <c r="O291" s="38"/>
    </row>
    <row r="292" spans="4:15" s="39" customFormat="1" ht="12" customHeight="1">
      <c r="D292" s="51"/>
      <c r="E292" s="51"/>
      <c r="F292" s="51"/>
      <c r="J292" s="34"/>
      <c r="O292" s="38"/>
    </row>
    <row r="293" spans="4:15" s="39" customFormat="1" ht="12" customHeight="1">
      <c r="D293" s="51"/>
      <c r="E293" s="51"/>
      <c r="F293" s="51"/>
      <c r="J293" s="34"/>
      <c r="O293" s="38"/>
    </row>
    <row r="294" spans="4:15" s="39" customFormat="1" ht="12" customHeight="1">
      <c r="D294" s="51"/>
      <c r="E294" s="51"/>
      <c r="F294" s="51"/>
      <c r="J294" s="34"/>
      <c r="O294" s="38"/>
    </row>
    <row r="295" spans="4:15" s="39" customFormat="1" ht="12" customHeight="1">
      <c r="D295" s="51"/>
      <c r="E295" s="51"/>
      <c r="F295" s="51"/>
      <c r="J295" s="34"/>
      <c r="O295" s="38"/>
    </row>
    <row r="296" spans="4:15" s="39" customFormat="1" ht="12" customHeight="1">
      <c r="D296" s="51"/>
      <c r="E296" s="51"/>
      <c r="F296" s="51"/>
      <c r="J296" s="34"/>
      <c r="O296" s="38"/>
    </row>
    <row r="297" spans="4:15" s="39" customFormat="1" ht="12" customHeight="1">
      <c r="D297" s="51"/>
      <c r="E297" s="51"/>
      <c r="F297" s="51"/>
      <c r="J297" s="34"/>
      <c r="O297" s="38"/>
    </row>
    <row r="298" spans="4:15" s="39" customFormat="1" ht="12" customHeight="1">
      <c r="D298" s="51"/>
      <c r="E298" s="51"/>
      <c r="F298" s="51"/>
      <c r="J298" s="34"/>
      <c r="O298" s="38"/>
    </row>
    <row r="299" spans="4:15" s="39" customFormat="1" ht="12" customHeight="1">
      <c r="D299" s="51"/>
      <c r="E299" s="51"/>
      <c r="F299" s="51"/>
      <c r="J299" s="34"/>
      <c r="O299" s="38"/>
    </row>
    <row r="300" spans="4:15" s="39" customFormat="1" ht="12" customHeight="1">
      <c r="D300" s="51"/>
      <c r="E300" s="51"/>
      <c r="F300" s="51"/>
      <c r="J300" s="34"/>
      <c r="O300" s="38"/>
    </row>
    <row r="301" spans="4:15" s="39" customFormat="1" ht="12" customHeight="1">
      <c r="D301" s="51"/>
      <c r="E301" s="51"/>
      <c r="F301" s="51"/>
      <c r="J301" s="34"/>
      <c r="O301" s="38"/>
    </row>
    <row r="302" spans="4:15" s="39" customFormat="1" ht="12" customHeight="1">
      <c r="D302" s="51"/>
      <c r="E302" s="51"/>
      <c r="F302" s="51"/>
      <c r="J302" s="34"/>
      <c r="O302" s="38"/>
    </row>
    <row r="303" spans="4:15" s="39" customFormat="1" ht="12" customHeight="1">
      <c r="D303" s="51"/>
      <c r="E303" s="51"/>
      <c r="F303" s="51"/>
      <c r="J303" s="34"/>
      <c r="O303" s="38"/>
    </row>
    <row r="304" spans="4:15" s="39" customFormat="1" ht="12" customHeight="1">
      <c r="D304" s="51"/>
      <c r="E304" s="51"/>
      <c r="F304" s="51"/>
      <c r="J304" s="34"/>
      <c r="O304" s="38"/>
    </row>
    <row r="305" spans="4:15" s="39" customFormat="1" ht="12" customHeight="1">
      <c r="D305" s="51"/>
      <c r="E305" s="51"/>
      <c r="F305" s="51"/>
      <c r="J305" s="34"/>
      <c r="O305" s="38"/>
    </row>
    <row r="306" spans="4:15" s="39" customFormat="1" ht="12" customHeight="1">
      <c r="D306" s="51"/>
      <c r="E306" s="51"/>
      <c r="F306" s="51"/>
      <c r="J306" s="34"/>
      <c r="O306" s="38"/>
    </row>
    <row r="307" spans="4:15" s="39" customFormat="1" ht="12" customHeight="1">
      <c r="D307" s="51"/>
      <c r="E307" s="51"/>
      <c r="F307" s="51"/>
      <c r="J307" s="34"/>
      <c r="O307" s="38"/>
    </row>
    <row r="308" spans="4:15" s="39" customFormat="1" ht="12" customHeight="1">
      <c r="D308" s="51"/>
      <c r="E308" s="51"/>
      <c r="F308" s="51"/>
      <c r="J308" s="34"/>
      <c r="O308" s="38"/>
    </row>
    <row r="309" spans="4:15" s="39" customFormat="1" ht="12" customHeight="1">
      <c r="D309" s="51"/>
      <c r="E309" s="51"/>
      <c r="F309" s="51"/>
      <c r="J309" s="34"/>
      <c r="O309" s="38"/>
    </row>
    <row r="310" spans="4:15" s="39" customFormat="1" ht="12" customHeight="1">
      <c r="D310" s="51"/>
      <c r="E310" s="51"/>
      <c r="F310" s="51"/>
      <c r="J310" s="34"/>
      <c r="O310" s="38"/>
    </row>
    <row r="311" spans="4:15" s="39" customFormat="1" ht="12" customHeight="1">
      <c r="D311" s="51"/>
      <c r="E311" s="51"/>
      <c r="F311" s="51"/>
      <c r="J311" s="34"/>
      <c r="O311" s="38"/>
    </row>
    <row r="312" spans="4:15" s="39" customFormat="1" ht="12" customHeight="1">
      <c r="D312" s="51"/>
      <c r="E312" s="51"/>
      <c r="F312" s="51"/>
      <c r="J312" s="34"/>
      <c r="O312" s="38"/>
    </row>
    <row r="313" spans="4:15" s="39" customFormat="1" ht="12" customHeight="1">
      <c r="D313" s="51"/>
      <c r="E313" s="51"/>
      <c r="F313" s="51"/>
      <c r="J313" s="34"/>
      <c r="O313" s="38"/>
    </row>
    <row r="314" spans="4:15" s="39" customFormat="1" ht="12" customHeight="1">
      <c r="D314" s="51"/>
      <c r="E314" s="51"/>
      <c r="F314" s="51"/>
      <c r="J314" s="34"/>
      <c r="O314" s="38"/>
    </row>
    <row r="315" spans="4:15" s="39" customFormat="1" ht="12" customHeight="1">
      <c r="D315" s="51"/>
      <c r="E315" s="51"/>
      <c r="F315" s="51"/>
      <c r="J315" s="34"/>
      <c r="O315" s="38"/>
    </row>
    <row r="316" spans="4:15" s="39" customFormat="1" ht="12" customHeight="1">
      <c r="D316" s="51"/>
      <c r="E316" s="51"/>
      <c r="F316" s="51"/>
      <c r="J316" s="34"/>
      <c r="O316" s="38"/>
    </row>
    <row r="317" spans="4:15" s="39" customFormat="1" ht="12" customHeight="1">
      <c r="D317" s="51"/>
      <c r="E317" s="51"/>
      <c r="F317" s="51"/>
      <c r="J317" s="34"/>
      <c r="O317" s="38"/>
    </row>
    <row r="318" spans="4:15" s="39" customFormat="1" ht="12" customHeight="1">
      <c r="D318" s="51"/>
      <c r="E318" s="51"/>
      <c r="F318" s="51"/>
      <c r="J318" s="34"/>
      <c r="O318" s="38"/>
    </row>
    <row r="319" spans="4:15" s="39" customFormat="1" ht="12" customHeight="1">
      <c r="D319" s="51"/>
      <c r="E319" s="51"/>
      <c r="F319" s="51"/>
      <c r="J319" s="34"/>
      <c r="O319" s="38"/>
    </row>
    <row r="320" spans="4:15" s="39" customFormat="1" ht="12" customHeight="1">
      <c r="D320" s="51"/>
      <c r="E320" s="51"/>
      <c r="F320" s="51"/>
      <c r="J320" s="34"/>
      <c r="O320" s="38"/>
    </row>
    <row r="321" spans="4:15" s="39" customFormat="1" ht="12" customHeight="1">
      <c r="D321" s="51"/>
      <c r="E321" s="51"/>
      <c r="F321" s="51"/>
      <c r="J321" s="34"/>
      <c r="O321" s="38"/>
    </row>
    <row r="322" spans="4:15" s="39" customFormat="1" ht="12" customHeight="1">
      <c r="D322" s="51"/>
      <c r="E322" s="51"/>
      <c r="F322" s="51"/>
      <c r="J322" s="34"/>
      <c r="O322" s="38"/>
    </row>
    <row r="323" spans="4:15" s="39" customFormat="1" ht="12" customHeight="1">
      <c r="D323" s="51"/>
      <c r="E323" s="51"/>
      <c r="F323" s="51"/>
      <c r="J323" s="34"/>
      <c r="O323" s="38"/>
    </row>
    <row r="324" spans="4:15" s="39" customFormat="1" ht="12" customHeight="1">
      <c r="D324" s="51"/>
      <c r="E324" s="51"/>
      <c r="F324" s="51"/>
      <c r="J324" s="34"/>
      <c r="O324" s="38"/>
    </row>
    <row r="325" spans="4:15" s="39" customFormat="1" ht="12" customHeight="1">
      <c r="D325" s="51"/>
      <c r="E325" s="51"/>
      <c r="F325" s="51"/>
      <c r="J325" s="34"/>
      <c r="O325" s="38"/>
    </row>
    <row r="326" spans="4:15" s="39" customFormat="1" ht="12" customHeight="1">
      <c r="D326" s="51"/>
      <c r="E326" s="51"/>
      <c r="F326" s="51"/>
      <c r="J326" s="34"/>
      <c r="O326" s="38"/>
    </row>
    <row r="327" spans="4:15" s="39" customFormat="1" ht="12" customHeight="1">
      <c r="D327" s="51"/>
      <c r="E327" s="51"/>
      <c r="F327" s="51"/>
      <c r="J327" s="34"/>
      <c r="O327" s="38"/>
    </row>
    <row r="328" spans="4:15" s="39" customFormat="1" ht="12" customHeight="1">
      <c r="D328" s="51"/>
      <c r="E328" s="51"/>
      <c r="F328" s="51"/>
      <c r="J328" s="34"/>
      <c r="O328" s="38"/>
    </row>
    <row r="329" spans="4:15" s="39" customFormat="1" ht="12" customHeight="1">
      <c r="D329" s="51"/>
      <c r="E329" s="51"/>
      <c r="F329" s="51"/>
      <c r="J329" s="34"/>
      <c r="O329" s="38"/>
    </row>
    <row r="330" spans="4:15" s="39" customFormat="1" ht="12" customHeight="1">
      <c r="D330" s="51"/>
      <c r="E330" s="51"/>
      <c r="F330" s="51"/>
      <c r="J330" s="34"/>
      <c r="O330" s="38"/>
    </row>
    <row r="331" spans="4:15" s="39" customFormat="1" ht="12" customHeight="1">
      <c r="D331" s="51"/>
      <c r="E331" s="51"/>
      <c r="F331" s="51"/>
      <c r="J331" s="34"/>
      <c r="O331" s="38"/>
    </row>
    <row r="332" spans="4:15" s="39" customFormat="1" ht="12" customHeight="1">
      <c r="D332" s="51"/>
      <c r="E332" s="51"/>
      <c r="F332" s="51"/>
      <c r="J332" s="34"/>
      <c r="O332" s="38"/>
    </row>
    <row r="333" spans="4:15" s="39" customFormat="1" ht="12" customHeight="1">
      <c r="D333" s="51"/>
      <c r="E333" s="51"/>
      <c r="F333" s="51"/>
      <c r="J333" s="34"/>
      <c r="O333" s="38"/>
    </row>
    <row r="334" spans="4:15" s="39" customFormat="1" ht="12" customHeight="1">
      <c r="D334" s="51"/>
      <c r="E334" s="51"/>
      <c r="F334" s="51"/>
      <c r="J334" s="34"/>
      <c r="O334" s="38"/>
    </row>
    <row r="335" spans="4:15" s="39" customFormat="1" ht="12" customHeight="1">
      <c r="D335" s="51"/>
      <c r="E335" s="51"/>
      <c r="F335" s="51"/>
      <c r="J335" s="34"/>
      <c r="O335" s="38"/>
    </row>
    <row r="336" spans="4:15" s="39" customFormat="1" ht="12" customHeight="1">
      <c r="D336" s="51"/>
      <c r="E336" s="51"/>
      <c r="F336" s="51"/>
      <c r="J336" s="34"/>
      <c r="O336" s="38"/>
    </row>
    <row r="337" spans="4:15" s="39" customFormat="1" ht="12" customHeight="1">
      <c r="D337" s="51"/>
      <c r="E337" s="51"/>
      <c r="F337" s="51"/>
      <c r="J337" s="34"/>
      <c r="O337" s="38"/>
    </row>
    <row r="338" spans="4:15" s="39" customFormat="1" ht="12" customHeight="1">
      <c r="D338" s="51"/>
      <c r="E338" s="51"/>
      <c r="F338" s="51"/>
      <c r="J338" s="34"/>
      <c r="O338" s="38"/>
    </row>
    <row r="339" spans="4:15" s="39" customFormat="1" ht="12" customHeight="1">
      <c r="D339" s="51"/>
      <c r="E339" s="51"/>
      <c r="F339" s="51"/>
      <c r="J339" s="34"/>
      <c r="O339" s="38"/>
    </row>
    <row r="340" spans="4:15" s="39" customFormat="1" ht="12" customHeight="1">
      <c r="D340" s="51"/>
      <c r="E340" s="51"/>
      <c r="F340" s="51"/>
      <c r="J340" s="34"/>
      <c r="O340" s="38"/>
    </row>
    <row r="341" spans="4:15" s="39" customFormat="1" ht="12" customHeight="1">
      <c r="D341" s="51"/>
      <c r="E341" s="51"/>
      <c r="F341" s="51"/>
      <c r="J341" s="34"/>
      <c r="O341" s="38"/>
    </row>
    <row r="342" spans="4:15" s="39" customFormat="1" ht="12" customHeight="1">
      <c r="D342" s="51"/>
      <c r="E342" s="51"/>
      <c r="F342" s="51"/>
      <c r="J342" s="34"/>
      <c r="O342" s="38"/>
    </row>
    <row r="343" spans="4:15" s="39" customFormat="1" ht="12" customHeight="1">
      <c r="D343" s="51"/>
      <c r="E343" s="51"/>
      <c r="F343" s="51"/>
      <c r="J343" s="34"/>
      <c r="O343" s="38"/>
    </row>
    <row r="344" spans="4:15" s="39" customFormat="1" ht="12" customHeight="1">
      <c r="D344" s="51"/>
      <c r="E344" s="51"/>
      <c r="F344" s="51"/>
      <c r="J344" s="34"/>
      <c r="O344" s="38"/>
    </row>
    <row r="345" spans="4:15" s="39" customFormat="1" ht="12" customHeight="1">
      <c r="D345" s="51"/>
      <c r="E345" s="51"/>
      <c r="F345" s="51"/>
      <c r="J345" s="34"/>
      <c r="O345" s="38"/>
    </row>
    <row r="346" spans="4:15" s="39" customFormat="1" ht="12" customHeight="1">
      <c r="D346" s="51"/>
      <c r="E346" s="51"/>
      <c r="F346" s="51"/>
      <c r="J346" s="34"/>
      <c r="O346" s="38"/>
    </row>
    <row r="347" spans="4:15" s="39" customFormat="1" ht="12" customHeight="1">
      <c r="D347" s="51"/>
      <c r="E347" s="51"/>
      <c r="F347" s="51"/>
      <c r="J347" s="34"/>
      <c r="O347" s="38"/>
    </row>
    <row r="348" spans="4:15" s="39" customFormat="1" ht="12" customHeight="1">
      <c r="D348" s="51"/>
      <c r="E348" s="51"/>
      <c r="F348" s="51"/>
      <c r="J348" s="34"/>
      <c r="O348" s="38"/>
    </row>
    <row r="349" spans="4:15" s="39" customFormat="1" ht="12" customHeight="1">
      <c r="D349" s="51"/>
      <c r="E349" s="51"/>
      <c r="F349" s="51"/>
      <c r="J349" s="34"/>
      <c r="O349" s="38"/>
    </row>
    <row r="350" spans="4:15" s="39" customFormat="1" ht="12" customHeight="1">
      <c r="D350" s="51"/>
      <c r="E350" s="51"/>
      <c r="F350" s="51"/>
      <c r="J350" s="34"/>
      <c r="O350" s="38"/>
    </row>
    <row r="351" spans="4:15" s="39" customFormat="1" ht="12" customHeight="1">
      <c r="D351" s="51"/>
      <c r="E351" s="51"/>
      <c r="F351" s="51"/>
      <c r="J351" s="34"/>
      <c r="O351" s="38"/>
    </row>
    <row r="352" spans="4:15" s="39" customFormat="1" ht="12" customHeight="1">
      <c r="D352" s="51"/>
      <c r="E352" s="51"/>
      <c r="F352" s="51"/>
      <c r="J352" s="34"/>
      <c r="O352" s="38"/>
    </row>
    <row r="353" spans="4:15" s="39" customFormat="1" ht="12" customHeight="1">
      <c r="D353" s="51"/>
      <c r="E353" s="51"/>
      <c r="F353" s="51"/>
      <c r="J353" s="34"/>
      <c r="O353" s="38"/>
    </row>
    <row r="354" spans="4:15" s="39" customFormat="1" ht="12" customHeight="1">
      <c r="D354" s="51"/>
      <c r="E354" s="51"/>
      <c r="F354" s="51"/>
      <c r="J354" s="34"/>
      <c r="O354" s="38"/>
    </row>
    <row r="355" spans="4:15" s="39" customFormat="1" ht="12" customHeight="1">
      <c r="D355" s="51"/>
      <c r="E355" s="51"/>
      <c r="F355" s="51"/>
      <c r="J355" s="34"/>
      <c r="O355" s="38"/>
    </row>
    <row r="356" spans="4:15" s="39" customFormat="1" ht="12" customHeight="1">
      <c r="D356" s="51"/>
      <c r="E356" s="51"/>
      <c r="F356" s="51"/>
      <c r="J356" s="34"/>
      <c r="O356" s="38"/>
    </row>
    <row r="357" spans="4:15" s="39" customFormat="1" ht="12" customHeight="1">
      <c r="D357" s="51"/>
      <c r="E357" s="51"/>
      <c r="F357" s="51"/>
      <c r="J357" s="34"/>
      <c r="O357" s="38"/>
    </row>
    <row r="358" spans="4:15" s="39" customFormat="1" ht="12" customHeight="1">
      <c r="D358" s="51"/>
      <c r="E358" s="51"/>
      <c r="F358" s="51"/>
      <c r="J358" s="34"/>
      <c r="O358" s="38"/>
    </row>
    <row r="359" spans="4:15" s="39" customFormat="1" ht="12" customHeight="1">
      <c r="D359" s="51"/>
      <c r="E359" s="51"/>
      <c r="F359" s="51"/>
      <c r="J359" s="34"/>
      <c r="O359" s="38"/>
    </row>
    <row r="360" spans="4:15" s="39" customFormat="1" ht="12" customHeight="1">
      <c r="D360" s="51"/>
      <c r="E360" s="51"/>
      <c r="F360" s="51"/>
      <c r="J360" s="34"/>
      <c r="O360" s="38"/>
    </row>
    <row r="361" spans="4:15" s="39" customFormat="1" ht="12" customHeight="1">
      <c r="D361" s="51"/>
      <c r="E361" s="51"/>
      <c r="F361" s="51"/>
      <c r="J361" s="34"/>
      <c r="O361" s="38"/>
    </row>
    <row r="362" spans="4:15" s="39" customFormat="1" ht="12" customHeight="1">
      <c r="D362" s="51"/>
      <c r="E362" s="51"/>
      <c r="F362" s="51"/>
      <c r="J362" s="34"/>
      <c r="O362" s="38"/>
    </row>
    <row r="363" spans="4:15" s="39" customFormat="1" ht="12" customHeight="1">
      <c r="D363" s="51"/>
      <c r="E363" s="51"/>
      <c r="F363" s="51"/>
      <c r="J363" s="34"/>
      <c r="O363" s="38"/>
    </row>
    <row r="364" spans="4:15" s="39" customFormat="1" ht="12" customHeight="1">
      <c r="D364" s="51"/>
      <c r="E364" s="51"/>
      <c r="F364" s="51"/>
      <c r="J364" s="34"/>
      <c r="O364" s="38"/>
    </row>
    <row r="365" spans="4:15" s="39" customFormat="1" ht="12" customHeight="1">
      <c r="D365" s="51"/>
      <c r="E365" s="51"/>
      <c r="F365" s="51"/>
      <c r="J365" s="34"/>
      <c r="O365" s="38"/>
    </row>
    <row r="366" spans="4:15" s="39" customFormat="1" ht="12" customHeight="1">
      <c r="D366" s="51"/>
      <c r="E366" s="51"/>
      <c r="F366" s="51"/>
      <c r="J366" s="34"/>
      <c r="O366" s="38"/>
    </row>
    <row r="367" spans="4:15" s="39" customFormat="1" ht="12" customHeight="1">
      <c r="D367" s="51"/>
      <c r="E367" s="51"/>
      <c r="F367" s="51"/>
      <c r="J367" s="34"/>
      <c r="O367" s="38"/>
    </row>
    <row r="368" spans="4:15" s="39" customFormat="1" ht="12" customHeight="1">
      <c r="D368" s="51"/>
      <c r="E368" s="51"/>
      <c r="F368" s="51"/>
      <c r="J368" s="34"/>
      <c r="O368" s="38"/>
    </row>
    <row r="369" spans="4:15" s="39" customFormat="1" ht="12" customHeight="1">
      <c r="D369" s="51"/>
      <c r="E369" s="51"/>
      <c r="F369" s="51"/>
      <c r="J369" s="34"/>
      <c r="O369" s="38"/>
    </row>
    <row r="370" spans="4:15" s="39" customFormat="1" ht="12" customHeight="1">
      <c r="D370" s="51"/>
      <c r="E370" s="51"/>
      <c r="F370" s="51"/>
      <c r="J370" s="34"/>
      <c r="O370" s="38"/>
    </row>
    <row r="371" spans="4:15" s="39" customFormat="1" ht="12" customHeight="1">
      <c r="D371" s="51"/>
      <c r="E371" s="51"/>
      <c r="F371" s="51"/>
      <c r="J371" s="34"/>
      <c r="O371" s="38"/>
    </row>
    <row r="372" spans="4:15" s="39" customFormat="1" ht="12" customHeight="1">
      <c r="D372" s="51"/>
      <c r="E372" s="51"/>
      <c r="F372" s="51"/>
      <c r="J372" s="34"/>
      <c r="O372" s="38"/>
    </row>
    <row r="373" spans="4:15" s="39" customFormat="1" ht="12" customHeight="1">
      <c r="D373" s="51"/>
      <c r="E373" s="51"/>
      <c r="F373" s="51"/>
      <c r="J373" s="34"/>
      <c r="O373" s="38"/>
    </row>
    <row r="374" spans="4:15" s="39" customFormat="1" ht="12" customHeight="1">
      <c r="D374" s="51"/>
      <c r="E374" s="51"/>
      <c r="F374" s="51"/>
      <c r="J374" s="34"/>
      <c r="O374" s="38"/>
    </row>
    <row r="375" spans="4:15" s="39" customFormat="1" ht="12" customHeight="1">
      <c r="D375" s="51"/>
      <c r="E375" s="51"/>
      <c r="F375" s="51"/>
      <c r="J375" s="34"/>
      <c r="O375" s="38"/>
    </row>
    <row r="376" spans="4:15" s="39" customFormat="1" ht="12" customHeight="1">
      <c r="D376" s="51"/>
      <c r="E376" s="51"/>
      <c r="F376" s="51"/>
      <c r="J376" s="34"/>
      <c r="O376" s="38"/>
    </row>
    <row r="377" spans="4:15" s="39" customFormat="1" ht="12" customHeight="1">
      <c r="D377" s="51"/>
      <c r="E377" s="51"/>
      <c r="F377" s="51"/>
      <c r="J377" s="34"/>
      <c r="O377" s="38"/>
    </row>
    <row r="378" spans="4:15" s="39" customFormat="1" ht="12" customHeight="1">
      <c r="D378" s="51"/>
      <c r="E378" s="51"/>
      <c r="F378" s="51"/>
      <c r="J378" s="34"/>
      <c r="O378" s="38"/>
    </row>
    <row r="379" spans="4:15" s="39" customFormat="1" ht="12" customHeight="1">
      <c r="D379" s="51"/>
      <c r="E379" s="51"/>
      <c r="F379" s="51"/>
      <c r="J379" s="34"/>
      <c r="O379" s="38"/>
    </row>
    <row r="380" spans="4:15" s="39" customFormat="1" ht="12" customHeight="1">
      <c r="D380" s="51"/>
      <c r="E380" s="51"/>
      <c r="F380" s="51"/>
      <c r="J380" s="34"/>
      <c r="O380" s="38"/>
    </row>
    <row r="381" spans="4:15" s="39" customFormat="1" ht="12" customHeight="1">
      <c r="D381" s="51"/>
      <c r="E381" s="51"/>
      <c r="F381" s="51"/>
      <c r="J381" s="34"/>
      <c r="O381" s="38"/>
    </row>
    <row r="382" spans="4:15" s="39" customFormat="1" ht="12" customHeight="1">
      <c r="D382" s="51"/>
      <c r="E382" s="51"/>
      <c r="F382" s="51"/>
      <c r="J382" s="34"/>
      <c r="O382" s="38"/>
    </row>
    <row r="383" spans="4:15" s="39" customFormat="1" ht="12" customHeight="1">
      <c r="D383" s="51"/>
      <c r="E383" s="51"/>
      <c r="F383" s="51"/>
      <c r="J383" s="34"/>
      <c r="O383" s="38"/>
    </row>
    <row r="384" spans="4:15" s="39" customFormat="1" ht="12" customHeight="1">
      <c r="D384" s="51"/>
      <c r="E384" s="51"/>
      <c r="F384" s="51"/>
      <c r="J384" s="34"/>
      <c r="O384" s="38"/>
    </row>
    <row r="385" spans="4:15" s="39" customFormat="1" ht="12" customHeight="1">
      <c r="D385" s="51"/>
      <c r="E385" s="51"/>
      <c r="F385" s="51"/>
      <c r="J385" s="34"/>
      <c r="O385" s="38"/>
    </row>
    <row r="386" spans="4:15" s="39" customFormat="1" ht="12" customHeight="1">
      <c r="D386" s="51"/>
      <c r="E386" s="51"/>
      <c r="F386" s="51"/>
      <c r="J386" s="34"/>
      <c r="O386" s="38"/>
    </row>
    <row r="387" spans="4:15" s="39" customFormat="1" ht="12" customHeight="1">
      <c r="D387" s="51"/>
      <c r="E387" s="51"/>
      <c r="F387" s="51"/>
      <c r="J387" s="34"/>
      <c r="O387" s="38"/>
    </row>
    <row r="388" spans="4:15" s="39" customFormat="1" ht="12" customHeight="1">
      <c r="D388" s="51"/>
      <c r="E388" s="51"/>
      <c r="F388" s="51"/>
      <c r="J388" s="34"/>
      <c r="O388" s="38"/>
    </row>
    <row r="389" spans="4:15" s="39" customFormat="1" ht="12" customHeight="1">
      <c r="D389" s="51"/>
      <c r="E389" s="51"/>
      <c r="F389" s="51"/>
      <c r="J389" s="34"/>
      <c r="O389" s="38"/>
    </row>
    <row r="390" spans="4:15" s="39" customFormat="1" ht="12" customHeight="1">
      <c r="D390" s="51"/>
      <c r="E390" s="51"/>
      <c r="F390" s="51"/>
      <c r="J390" s="34"/>
      <c r="O390" s="38"/>
    </row>
    <row r="391" spans="4:15" s="39" customFormat="1" ht="12" customHeight="1">
      <c r="D391" s="51"/>
      <c r="E391" s="51"/>
      <c r="F391" s="51"/>
      <c r="J391" s="34"/>
      <c r="O391" s="38"/>
    </row>
    <row r="392" spans="4:15" s="39" customFormat="1" ht="12" customHeight="1">
      <c r="D392" s="51"/>
      <c r="E392" s="51"/>
      <c r="F392" s="51"/>
      <c r="J392" s="34"/>
      <c r="O392" s="38"/>
    </row>
    <row r="393" spans="4:15" s="39" customFormat="1" ht="12" customHeight="1">
      <c r="D393" s="51"/>
      <c r="E393" s="51"/>
      <c r="F393" s="51"/>
      <c r="J393" s="34"/>
      <c r="O393" s="38"/>
    </row>
    <row r="394" spans="4:15" s="39" customFormat="1" ht="12" customHeight="1">
      <c r="D394" s="51"/>
      <c r="E394" s="51"/>
      <c r="F394" s="51"/>
      <c r="J394" s="34"/>
      <c r="O394" s="38"/>
    </row>
    <row r="395" spans="4:15" s="39" customFormat="1" ht="12" customHeight="1">
      <c r="D395" s="51"/>
      <c r="E395" s="51"/>
      <c r="F395" s="51"/>
      <c r="J395" s="34"/>
      <c r="O395" s="38"/>
    </row>
    <row r="396" spans="4:15" s="39" customFormat="1" ht="12" customHeight="1">
      <c r="D396" s="51"/>
      <c r="E396" s="51"/>
      <c r="F396" s="51"/>
      <c r="J396" s="34"/>
      <c r="O396" s="38"/>
    </row>
    <row r="397" spans="4:15" s="39" customFormat="1" ht="12" customHeight="1">
      <c r="D397" s="51"/>
      <c r="E397" s="51"/>
      <c r="F397" s="51"/>
      <c r="J397" s="34"/>
      <c r="O397" s="38"/>
    </row>
    <row r="398" spans="4:15" s="39" customFormat="1" ht="12" customHeight="1">
      <c r="D398" s="51"/>
      <c r="E398" s="51"/>
      <c r="F398" s="51"/>
      <c r="J398" s="34"/>
      <c r="O398" s="38"/>
    </row>
    <row r="399" spans="4:15" s="39" customFormat="1" ht="12" customHeight="1">
      <c r="D399" s="51"/>
      <c r="E399" s="51"/>
      <c r="F399" s="51"/>
      <c r="J399" s="34"/>
      <c r="O399" s="38"/>
    </row>
    <row r="400" spans="4:15" s="39" customFormat="1" ht="12" customHeight="1">
      <c r="D400" s="51"/>
      <c r="E400" s="51"/>
      <c r="F400" s="51"/>
      <c r="J400" s="34"/>
      <c r="O400" s="38"/>
    </row>
    <row r="401" spans="4:15" s="39" customFormat="1" ht="12" customHeight="1">
      <c r="D401" s="51"/>
      <c r="E401" s="51"/>
      <c r="F401" s="51"/>
      <c r="J401" s="34"/>
      <c r="O401" s="38"/>
    </row>
    <row r="402" spans="4:15" s="39" customFormat="1" ht="12" customHeight="1">
      <c r="D402" s="51"/>
      <c r="E402" s="51"/>
      <c r="F402" s="51"/>
      <c r="J402" s="34"/>
      <c r="O402" s="38"/>
    </row>
    <row r="403" spans="4:15" s="39" customFormat="1" ht="12" customHeight="1">
      <c r="D403" s="51"/>
      <c r="E403" s="51"/>
      <c r="F403" s="51"/>
      <c r="J403" s="34"/>
      <c r="O403" s="38"/>
    </row>
    <row r="404" spans="4:15" s="39" customFormat="1" ht="12" customHeight="1">
      <c r="D404" s="51"/>
      <c r="E404" s="51"/>
      <c r="F404" s="51"/>
      <c r="J404" s="34"/>
      <c r="O404" s="38"/>
    </row>
    <row r="405" spans="4:15" s="39" customFormat="1" ht="12" customHeight="1">
      <c r="D405" s="51"/>
      <c r="E405" s="51"/>
      <c r="F405" s="51"/>
      <c r="J405" s="34"/>
      <c r="O405" s="38"/>
    </row>
    <row r="406" spans="4:15" s="39" customFormat="1" ht="12" customHeight="1">
      <c r="D406" s="51"/>
      <c r="E406" s="51"/>
      <c r="F406" s="51"/>
      <c r="J406" s="34"/>
      <c r="O406" s="38"/>
    </row>
    <row r="407" spans="4:15" s="39" customFormat="1" ht="12" customHeight="1">
      <c r="D407" s="51"/>
      <c r="E407" s="51"/>
      <c r="F407" s="51"/>
      <c r="J407" s="34"/>
      <c r="O407" s="38"/>
    </row>
    <row r="408" spans="4:15" s="39" customFormat="1" ht="12" customHeight="1">
      <c r="D408" s="51"/>
      <c r="E408" s="51"/>
      <c r="F408" s="51"/>
      <c r="J408" s="34"/>
      <c r="O408" s="38"/>
    </row>
    <row r="409" spans="4:15" s="39" customFormat="1" ht="12" customHeight="1">
      <c r="D409" s="51"/>
      <c r="E409" s="51"/>
      <c r="F409" s="51"/>
      <c r="J409" s="34"/>
      <c r="O409" s="38"/>
    </row>
    <row r="410" spans="4:15" s="39" customFormat="1" ht="12" customHeight="1">
      <c r="D410" s="51"/>
      <c r="E410" s="51"/>
      <c r="F410" s="51"/>
      <c r="J410" s="34"/>
      <c r="O410" s="38"/>
    </row>
    <row r="411" spans="4:15" s="39" customFormat="1" ht="12" customHeight="1">
      <c r="D411" s="51"/>
      <c r="E411" s="51"/>
      <c r="F411" s="51"/>
      <c r="J411" s="34"/>
      <c r="O411" s="38"/>
    </row>
    <row r="412" spans="4:15" s="39" customFormat="1" ht="12" customHeight="1">
      <c r="D412" s="51"/>
      <c r="E412" s="51"/>
      <c r="F412" s="51"/>
      <c r="J412" s="34"/>
      <c r="O412" s="38"/>
    </row>
    <row r="413" spans="4:15" s="39" customFormat="1" ht="12" customHeight="1">
      <c r="D413" s="51"/>
      <c r="E413" s="51"/>
      <c r="F413" s="51"/>
      <c r="J413" s="34"/>
      <c r="O413" s="38"/>
    </row>
    <row r="414" spans="4:15" s="39" customFormat="1" ht="12" customHeight="1">
      <c r="D414" s="51"/>
      <c r="E414" s="51"/>
      <c r="F414" s="51"/>
      <c r="J414" s="34"/>
      <c r="O414" s="38"/>
    </row>
    <row r="415" spans="4:15" s="39" customFormat="1" ht="12" customHeight="1">
      <c r="D415" s="51"/>
      <c r="E415" s="51"/>
      <c r="F415" s="51"/>
      <c r="J415" s="34"/>
      <c r="O415" s="38"/>
    </row>
    <row r="416" spans="4:15" s="39" customFormat="1" ht="12" customHeight="1">
      <c r="D416" s="51"/>
      <c r="E416" s="51"/>
      <c r="F416" s="51"/>
      <c r="J416" s="34"/>
      <c r="O416" s="38"/>
    </row>
    <row r="417" spans="4:15" s="39" customFormat="1" ht="12" customHeight="1">
      <c r="D417" s="51"/>
      <c r="E417" s="51"/>
      <c r="F417" s="51"/>
      <c r="J417" s="34"/>
      <c r="O417" s="38"/>
    </row>
    <row r="418" spans="4:15" s="39" customFormat="1" ht="12" customHeight="1">
      <c r="D418" s="51"/>
      <c r="E418" s="51"/>
      <c r="F418" s="51"/>
      <c r="J418" s="34"/>
      <c r="O418" s="38"/>
    </row>
    <row r="419" spans="4:15" s="39" customFormat="1" ht="12" customHeight="1">
      <c r="D419" s="51"/>
      <c r="E419" s="51"/>
      <c r="F419" s="51"/>
      <c r="J419" s="34"/>
      <c r="O419" s="38"/>
    </row>
    <row r="420" spans="4:15" s="39" customFormat="1" ht="12" customHeight="1">
      <c r="D420" s="51"/>
      <c r="E420" s="51"/>
      <c r="F420" s="51"/>
      <c r="J420" s="34"/>
      <c r="O420" s="38"/>
    </row>
    <row r="421" spans="4:15" s="39" customFormat="1" ht="12" customHeight="1">
      <c r="D421" s="51"/>
      <c r="E421" s="51"/>
      <c r="F421" s="51"/>
      <c r="J421" s="34"/>
      <c r="O421" s="38"/>
    </row>
    <row r="422" spans="4:15" s="39" customFormat="1" ht="12" customHeight="1">
      <c r="D422" s="51"/>
      <c r="E422" s="51"/>
      <c r="F422" s="51"/>
      <c r="J422" s="34"/>
      <c r="O422" s="38"/>
    </row>
    <row r="423" spans="4:15" s="39" customFormat="1" ht="12" customHeight="1">
      <c r="D423" s="51"/>
      <c r="E423" s="51"/>
      <c r="F423" s="51"/>
      <c r="J423" s="34"/>
      <c r="O423" s="38"/>
    </row>
    <row r="424" spans="4:15" s="39" customFormat="1" ht="12" customHeight="1">
      <c r="D424" s="51"/>
      <c r="E424" s="51"/>
      <c r="F424" s="51"/>
      <c r="J424" s="34"/>
      <c r="O424" s="38"/>
    </row>
    <row r="425" spans="4:15" s="39" customFormat="1" ht="12" customHeight="1">
      <c r="D425" s="51"/>
      <c r="E425" s="51"/>
      <c r="F425" s="51"/>
      <c r="J425" s="34"/>
      <c r="O425" s="38"/>
    </row>
    <row r="426" spans="4:15" s="39" customFormat="1" ht="12" customHeight="1">
      <c r="D426" s="51"/>
      <c r="E426" s="51"/>
      <c r="F426" s="51"/>
      <c r="J426" s="34"/>
      <c r="O426" s="38"/>
    </row>
    <row r="427" spans="4:15" s="39" customFormat="1" ht="12" customHeight="1">
      <c r="D427" s="51"/>
      <c r="E427" s="51"/>
      <c r="F427" s="51"/>
      <c r="J427" s="34"/>
      <c r="O427" s="38"/>
    </row>
    <row r="428" spans="4:15" s="39" customFormat="1" ht="12" customHeight="1">
      <c r="D428" s="51"/>
      <c r="E428" s="51"/>
      <c r="F428" s="51"/>
      <c r="J428" s="34"/>
      <c r="O428" s="38"/>
    </row>
    <row r="429" spans="4:15" s="39" customFormat="1" ht="12" customHeight="1">
      <c r="D429" s="51"/>
      <c r="E429" s="51"/>
      <c r="F429" s="51"/>
      <c r="J429" s="34"/>
      <c r="O429" s="38"/>
    </row>
    <row r="430" spans="4:15" s="39" customFormat="1" ht="12" customHeight="1">
      <c r="D430" s="51"/>
      <c r="E430" s="51"/>
      <c r="F430" s="51"/>
      <c r="J430" s="34"/>
      <c r="O430" s="38"/>
    </row>
    <row r="431" spans="4:15" s="39" customFormat="1" ht="12" customHeight="1">
      <c r="D431" s="51"/>
      <c r="E431" s="51"/>
      <c r="F431" s="51"/>
      <c r="J431" s="34"/>
      <c r="O431" s="38"/>
    </row>
    <row r="432" spans="4:15" s="39" customFormat="1" ht="12" customHeight="1">
      <c r="D432" s="51"/>
      <c r="E432" s="51"/>
      <c r="F432" s="51"/>
      <c r="J432" s="34"/>
      <c r="O432" s="38"/>
    </row>
    <row r="433" spans="4:15" s="39" customFormat="1" ht="12" customHeight="1">
      <c r="D433" s="51"/>
      <c r="E433" s="51"/>
      <c r="F433" s="51"/>
      <c r="J433" s="34"/>
      <c r="O433" s="38"/>
    </row>
    <row r="434" spans="4:15" s="39" customFormat="1" ht="12" customHeight="1">
      <c r="D434" s="51"/>
      <c r="E434" s="51"/>
      <c r="F434" s="51"/>
      <c r="J434" s="34"/>
      <c r="O434" s="38"/>
    </row>
    <row r="435" spans="4:15" s="39" customFormat="1" ht="12" customHeight="1">
      <c r="D435" s="51"/>
      <c r="E435" s="51"/>
      <c r="F435" s="51"/>
      <c r="J435" s="34"/>
      <c r="O435" s="38"/>
    </row>
    <row r="436" spans="4:15" s="39" customFormat="1" ht="12" customHeight="1">
      <c r="D436" s="51"/>
      <c r="E436" s="51"/>
      <c r="F436" s="51"/>
      <c r="J436" s="34"/>
      <c r="O436" s="38"/>
    </row>
    <row r="437" spans="4:15" s="39" customFormat="1" ht="12" customHeight="1">
      <c r="D437" s="51"/>
      <c r="E437" s="51"/>
      <c r="F437" s="51"/>
      <c r="J437" s="34"/>
      <c r="O437" s="38"/>
    </row>
    <row r="438" spans="4:15" s="39" customFormat="1" ht="12" customHeight="1">
      <c r="D438" s="51"/>
      <c r="E438" s="51"/>
      <c r="F438" s="51"/>
      <c r="J438" s="34"/>
      <c r="O438" s="38"/>
    </row>
    <row r="439" spans="4:15" s="39" customFormat="1" ht="12" customHeight="1">
      <c r="D439" s="51"/>
      <c r="E439" s="51"/>
      <c r="F439" s="51"/>
      <c r="J439" s="34"/>
      <c r="O439" s="38"/>
    </row>
    <row r="440" spans="4:15" s="39" customFormat="1" ht="12" customHeight="1">
      <c r="D440" s="51"/>
      <c r="E440" s="51"/>
      <c r="F440" s="51"/>
      <c r="J440" s="34"/>
      <c r="O440" s="38"/>
    </row>
    <row r="441" spans="4:15" s="39" customFormat="1" ht="12" customHeight="1">
      <c r="D441" s="51"/>
      <c r="E441" s="51"/>
      <c r="F441" s="51"/>
      <c r="J441" s="34"/>
      <c r="O441" s="38"/>
    </row>
    <row r="442" spans="4:15" s="39" customFormat="1" ht="12" customHeight="1">
      <c r="D442" s="51"/>
      <c r="E442" s="51"/>
      <c r="F442" s="51"/>
      <c r="J442" s="34"/>
      <c r="O442" s="38"/>
    </row>
    <row r="443" spans="4:15" s="39" customFormat="1" ht="12" customHeight="1">
      <c r="D443" s="51"/>
      <c r="E443" s="51"/>
      <c r="F443" s="51"/>
      <c r="J443" s="34"/>
      <c r="O443" s="38"/>
    </row>
    <row r="444" spans="4:15" s="39" customFormat="1" ht="12" customHeight="1">
      <c r="D444" s="51"/>
      <c r="E444" s="51"/>
      <c r="F444" s="51"/>
      <c r="J444" s="34"/>
      <c r="O444" s="38"/>
    </row>
    <row r="445" spans="4:15" s="39" customFormat="1" ht="12" customHeight="1">
      <c r="D445" s="51"/>
      <c r="E445" s="51"/>
      <c r="F445" s="51"/>
      <c r="J445" s="34"/>
      <c r="O445" s="38"/>
    </row>
    <row r="446" spans="4:15" s="39" customFormat="1" ht="12" customHeight="1">
      <c r="D446" s="51"/>
      <c r="E446" s="51"/>
      <c r="F446" s="51"/>
      <c r="J446" s="34"/>
      <c r="O446" s="38"/>
    </row>
    <row r="447" spans="4:15" s="39" customFormat="1" ht="12" customHeight="1">
      <c r="D447" s="51"/>
      <c r="E447" s="51"/>
      <c r="F447" s="51"/>
      <c r="J447" s="34"/>
      <c r="O447" s="38"/>
    </row>
    <row r="448" spans="4:15" s="39" customFormat="1" ht="12" customHeight="1">
      <c r="D448" s="51"/>
      <c r="E448" s="51"/>
      <c r="F448" s="51"/>
      <c r="J448" s="34"/>
      <c r="O448" s="38"/>
    </row>
    <row r="449" spans="4:15" s="39" customFormat="1" ht="12" customHeight="1">
      <c r="D449" s="51"/>
      <c r="E449" s="51"/>
      <c r="F449" s="51"/>
      <c r="J449" s="34"/>
      <c r="O449" s="38"/>
    </row>
    <row r="450" spans="4:15" s="39" customFormat="1" ht="12" customHeight="1">
      <c r="D450" s="51"/>
      <c r="E450" s="51"/>
      <c r="F450" s="51"/>
      <c r="J450" s="34"/>
      <c r="O450" s="38"/>
    </row>
    <row r="451" spans="4:15" s="39" customFormat="1" ht="12" customHeight="1">
      <c r="D451" s="51"/>
      <c r="E451" s="51"/>
      <c r="F451" s="51"/>
      <c r="J451" s="34"/>
      <c r="O451" s="38"/>
    </row>
    <row r="452" spans="4:15" s="39" customFormat="1" ht="12" customHeight="1">
      <c r="D452" s="51"/>
      <c r="E452" s="51"/>
      <c r="F452" s="51"/>
      <c r="J452" s="34"/>
      <c r="O452" s="38"/>
    </row>
    <row r="453" spans="4:15" s="39" customFormat="1" ht="12" customHeight="1">
      <c r="D453" s="51"/>
      <c r="E453" s="51"/>
      <c r="F453" s="51"/>
      <c r="J453" s="34"/>
      <c r="O453" s="38"/>
    </row>
    <row r="454" spans="4:15" s="39" customFormat="1" ht="12" customHeight="1">
      <c r="D454" s="51"/>
      <c r="E454" s="51"/>
      <c r="F454" s="51"/>
      <c r="J454" s="34"/>
      <c r="O454" s="38"/>
    </row>
    <row r="455" spans="4:15" s="39" customFormat="1" ht="12" customHeight="1">
      <c r="D455" s="51"/>
      <c r="E455" s="51"/>
      <c r="F455" s="51"/>
      <c r="J455" s="34"/>
      <c r="O455" s="38"/>
    </row>
    <row r="456" spans="4:15" s="39" customFormat="1" ht="12" customHeight="1">
      <c r="D456" s="51"/>
      <c r="E456" s="51"/>
      <c r="F456" s="51"/>
      <c r="J456" s="34"/>
      <c r="O456" s="38"/>
    </row>
    <row r="457" spans="4:15" s="39" customFormat="1" ht="12" customHeight="1">
      <c r="D457" s="51"/>
      <c r="E457" s="51"/>
      <c r="F457" s="51"/>
      <c r="J457" s="34"/>
      <c r="O457" s="38"/>
    </row>
    <row r="458" spans="4:15" s="39" customFormat="1" ht="12" customHeight="1">
      <c r="D458" s="51"/>
      <c r="E458" s="51"/>
      <c r="F458" s="51"/>
      <c r="J458" s="34"/>
      <c r="O458" s="38"/>
    </row>
    <row r="459" spans="4:15" s="39" customFormat="1" ht="12" customHeight="1">
      <c r="D459" s="51"/>
      <c r="E459" s="51"/>
      <c r="F459" s="51"/>
      <c r="J459" s="34"/>
      <c r="O459" s="38"/>
    </row>
    <row r="460" spans="4:15" s="39" customFormat="1" ht="12" customHeight="1">
      <c r="D460" s="51"/>
      <c r="E460" s="51"/>
      <c r="F460" s="51"/>
      <c r="J460" s="34"/>
      <c r="O460" s="38"/>
    </row>
    <row r="461" spans="4:15" s="39" customFormat="1" ht="12" customHeight="1">
      <c r="D461" s="51"/>
      <c r="E461" s="51"/>
      <c r="F461" s="51"/>
      <c r="J461" s="34"/>
      <c r="O461" s="38"/>
    </row>
    <row r="462" spans="4:15" s="39" customFormat="1" ht="12" customHeight="1">
      <c r="D462" s="51"/>
      <c r="E462" s="51"/>
      <c r="F462" s="51"/>
      <c r="J462" s="34"/>
      <c r="O462" s="38"/>
    </row>
    <row r="463" spans="4:15" s="39" customFormat="1" ht="12" customHeight="1">
      <c r="D463" s="51"/>
      <c r="E463" s="51"/>
      <c r="F463" s="51"/>
      <c r="J463" s="34"/>
      <c r="O463" s="38"/>
    </row>
    <row r="464" spans="4:15" s="39" customFormat="1" ht="12" customHeight="1">
      <c r="D464" s="51"/>
      <c r="E464" s="51"/>
      <c r="F464" s="51"/>
      <c r="J464" s="34"/>
      <c r="O464" s="38"/>
    </row>
    <row r="465" spans="4:15" s="39" customFormat="1" ht="12" customHeight="1">
      <c r="D465" s="51"/>
      <c r="E465" s="51"/>
      <c r="F465" s="51"/>
      <c r="J465" s="34"/>
      <c r="O465" s="38"/>
    </row>
    <row r="466" spans="4:15" s="39" customFormat="1" ht="12" customHeight="1">
      <c r="D466" s="51"/>
      <c r="E466" s="51"/>
      <c r="F466" s="51"/>
      <c r="J466" s="34"/>
      <c r="O466" s="38"/>
    </row>
    <row r="467" spans="4:15" s="39" customFormat="1" ht="12" customHeight="1">
      <c r="D467" s="51"/>
      <c r="E467" s="51"/>
      <c r="F467" s="51"/>
      <c r="J467" s="34"/>
      <c r="O467" s="38"/>
    </row>
    <row r="468" spans="4:15" s="39" customFormat="1" ht="12" customHeight="1">
      <c r="D468" s="51"/>
      <c r="E468" s="51"/>
      <c r="F468" s="51"/>
      <c r="J468" s="34"/>
      <c r="O468" s="38"/>
    </row>
    <row r="469" spans="4:15" s="39" customFormat="1" ht="12" customHeight="1">
      <c r="D469" s="51"/>
      <c r="E469" s="51"/>
      <c r="F469" s="51"/>
      <c r="J469" s="34"/>
      <c r="O469" s="38"/>
    </row>
    <row r="470" spans="4:15" s="39" customFormat="1" ht="12" customHeight="1">
      <c r="D470" s="51"/>
      <c r="E470" s="51"/>
      <c r="F470" s="51"/>
      <c r="J470" s="34"/>
      <c r="O470" s="38"/>
    </row>
    <row r="471" spans="4:15" s="39" customFormat="1" ht="12" customHeight="1">
      <c r="D471" s="51"/>
      <c r="E471" s="51"/>
      <c r="F471" s="51"/>
      <c r="J471" s="34"/>
      <c r="O471" s="38"/>
    </row>
    <row r="472" spans="4:15" s="39" customFormat="1" ht="12" customHeight="1">
      <c r="D472" s="51"/>
      <c r="E472" s="51"/>
      <c r="F472" s="51"/>
      <c r="J472" s="34"/>
      <c r="O472" s="38"/>
    </row>
    <row r="473" spans="4:15" s="39" customFormat="1" ht="12" customHeight="1">
      <c r="D473" s="51"/>
      <c r="E473" s="51"/>
      <c r="F473" s="51"/>
      <c r="J473" s="34"/>
      <c r="O473" s="38"/>
    </row>
    <row r="474" spans="4:15" s="39" customFormat="1" ht="12" customHeight="1">
      <c r="D474" s="51"/>
      <c r="E474" s="51"/>
      <c r="F474" s="51"/>
      <c r="J474" s="34"/>
      <c r="O474" s="38"/>
    </row>
    <row r="475" spans="4:15" s="39" customFormat="1" ht="12" customHeight="1">
      <c r="D475" s="51"/>
      <c r="E475" s="51"/>
      <c r="F475" s="51"/>
      <c r="J475" s="34"/>
      <c r="O475" s="38"/>
    </row>
    <row r="476" spans="4:15" s="39" customFormat="1" ht="12" customHeight="1">
      <c r="D476" s="51"/>
      <c r="E476" s="51"/>
      <c r="F476" s="51"/>
      <c r="J476" s="34"/>
      <c r="O476" s="38"/>
    </row>
    <row r="477" spans="4:15" s="39" customFormat="1" ht="12" customHeight="1">
      <c r="D477" s="51"/>
      <c r="E477" s="51"/>
      <c r="F477" s="51"/>
      <c r="J477" s="34"/>
      <c r="O477" s="38"/>
    </row>
    <row r="478" spans="4:15" s="39" customFormat="1" ht="12" customHeight="1">
      <c r="D478" s="51"/>
      <c r="E478" s="51"/>
      <c r="F478" s="51"/>
      <c r="J478" s="34"/>
      <c r="O478" s="38"/>
    </row>
    <row r="479" spans="4:15" s="39" customFormat="1" ht="12" customHeight="1">
      <c r="D479" s="51"/>
      <c r="E479" s="51"/>
      <c r="F479" s="51"/>
      <c r="J479" s="34"/>
      <c r="O479" s="38"/>
    </row>
    <row r="480" spans="4:15" s="39" customFormat="1" ht="12" customHeight="1">
      <c r="D480" s="51"/>
      <c r="E480" s="51"/>
      <c r="F480" s="51"/>
      <c r="J480" s="34"/>
      <c r="O480" s="38"/>
    </row>
    <row r="481" spans="4:15" s="39" customFormat="1" ht="12" customHeight="1">
      <c r="D481" s="51"/>
      <c r="E481" s="51"/>
      <c r="F481" s="51"/>
      <c r="J481" s="34"/>
      <c r="O481" s="38"/>
    </row>
    <row r="482" spans="4:15" s="39" customFormat="1" ht="12" customHeight="1">
      <c r="D482" s="51"/>
      <c r="E482" s="51"/>
      <c r="F482" s="51"/>
      <c r="J482" s="34"/>
      <c r="O482" s="38"/>
    </row>
    <row r="483" spans="4:15" s="39" customFormat="1" ht="12" customHeight="1">
      <c r="D483" s="51"/>
      <c r="E483" s="51"/>
      <c r="F483" s="51"/>
      <c r="J483" s="34"/>
      <c r="O483" s="38"/>
    </row>
    <row r="484" spans="4:15" s="39" customFormat="1" ht="12" customHeight="1">
      <c r="D484" s="51"/>
      <c r="E484" s="51"/>
      <c r="F484" s="51"/>
      <c r="J484" s="34"/>
      <c r="O484" s="38"/>
    </row>
    <row r="485" spans="4:15" s="39" customFormat="1" ht="12" customHeight="1">
      <c r="D485" s="51"/>
      <c r="E485" s="51"/>
      <c r="F485" s="51"/>
      <c r="J485" s="34"/>
      <c r="O485" s="38"/>
    </row>
    <row r="486" spans="4:15" s="39" customFormat="1" ht="12" customHeight="1">
      <c r="D486" s="51"/>
      <c r="E486" s="51"/>
      <c r="F486" s="51"/>
      <c r="J486" s="34"/>
      <c r="O486" s="38"/>
    </row>
    <row r="487" spans="4:15" s="39" customFormat="1" ht="12" customHeight="1">
      <c r="D487" s="51"/>
      <c r="E487" s="51"/>
      <c r="F487" s="51"/>
      <c r="J487" s="34"/>
      <c r="O487" s="38"/>
    </row>
    <row r="488" spans="4:15" s="39" customFormat="1" ht="12" customHeight="1">
      <c r="D488" s="51"/>
      <c r="E488" s="51"/>
      <c r="F488" s="51"/>
      <c r="J488" s="34"/>
      <c r="O488" s="38"/>
    </row>
    <row r="489" spans="4:15" s="39" customFormat="1" ht="12" customHeight="1">
      <c r="D489" s="51"/>
      <c r="E489" s="51"/>
      <c r="F489" s="51"/>
      <c r="J489" s="34"/>
      <c r="O489" s="38"/>
    </row>
    <row r="490" spans="4:15" s="39" customFormat="1" ht="12" customHeight="1">
      <c r="D490" s="51"/>
      <c r="E490" s="51"/>
      <c r="F490" s="51"/>
      <c r="J490" s="34"/>
      <c r="O490" s="38"/>
    </row>
    <row r="491" spans="4:15" s="39" customFormat="1" ht="12" customHeight="1">
      <c r="D491" s="51"/>
      <c r="E491" s="51"/>
      <c r="F491" s="51"/>
      <c r="J491" s="34"/>
      <c r="O491" s="38"/>
    </row>
    <row r="492" spans="4:15" s="39" customFormat="1" ht="12" customHeight="1">
      <c r="D492" s="51"/>
      <c r="E492" s="51"/>
      <c r="F492" s="51"/>
      <c r="J492" s="34"/>
      <c r="O492" s="38"/>
    </row>
    <row r="493" spans="4:15" s="39" customFormat="1" ht="12" customHeight="1">
      <c r="D493" s="51"/>
      <c r="E493" s="51"/>
      <c r="F493" s="51"/>
      <c r="J493" s="34"/>
      <c r="O493" s="38"/>
    </row>
    <row r="494" spans="4:15" s="39" customFormat="1" ht="12" customHeight="1">
      <c r="D494" s="51"/>
      <c r="E494" s="51"/>
      <c r="F494" s="51"/>
      <c r="J494" s="34"/>
      <c r="O494" s="38"/>
    </row>
    <row r="495" spans="4:15" s="39" customFormat="1" ht="12" customHeight="1">
      <c r="D495" s="51"/>
      <c r="E495" s="51"/>
      <c r="F495" s="51"/>
      <c r="J495" s="34"/>
      <c r="O495" s="38"/>
    </row>
    <row r="496" spans="4:15" s="39" customFormat="1" ht="12" customHeight="1">
      <c r="D496" s="51"/>
      <c r="E496" s="51"/>
      <c r="F496" s="51"/>
      <c r="J496" s="34"/>
      <c r="O496" s="38"/>
    </row>
    <row r="497" spans="4:15" s="39" customFormat="1" ht="12" customHeight="1">
      <c r="D497" s="51"/>
      <c r="E497" s="51"/>
      <c r="F497" s="51"/>
      <c r="J497" s="34"/>
      <c r="O497" s="38"/>
    </row>
    <row r="498" spans="4:15" s="39" customFormat="1" ht="12" customHeight="1">
      <c r="D498" s="51"/>
      <c r="E498" s="51"/>
      <c r="F498" s="51"/>
      <c r="J498" s="34"/>
      <c r="O498" s="38"/>
    </row>
    <row r="499" spans="4:15" s="39" customFormat="1" ht="12" customHeight="1">
      <c r="D499" s="51"/>
      <c r="E499" s="51"/>
      <c r="F499" s="51"/>
      <c r="J499" s="34"/>
      <c r="O499" s="38"/>
    </row>
    <row r="500" spans="4:15" s="39" customFormat="1" ht="12" customHeight="1">
      <c r="D500" s="51"/>
      <c r="E500" s="51"/>
      <c r="F500" s="51"/>
      <c r="J500" s="34"/>
      <c r="O500" s="38"/>
    </row>
    <row r="501" spans="4:15" s="39" customFormat="1" ht="12" customHeight="1">
      <c r="D501" s="51"/>
      <c r="E501" s="51"/>
      <c r="F501" s="51"/>
      <c r="J501" s="34"/>
      <c r="O501" s="38"/>
    </row>
    <row r="502" spans="4:15" s="39" customFormat="1" ht="12" customHeight="1">
      <c r="D502" s="51"/>
      <c r="E502" s="51"/>
      <c r="F502" s="51"/>
      <c r="J502" s="34"/>
      <c r="O502" s="38"/>
    </row>
    <row r="503" spans="4:15" s="39" customFormat="1" ht="12" customHeight="1">
      <c r="D503" s="51"/>
      <c r="E503" s="51"/>
      <c r="F503" s="51"/>
      <c r="J503" s="34"/>
      <c r="O503" s="38"/>
    </row>
    <row r="504" spans="4:15" s="39" customFormat="1" ht="12" customHeight="1">
      <c r="D504" s="51"/>
      <c r="E504" s="51"/>
      <c r="F504" s="51"/>
      <c r="J504" s="34"/>
      <c r="O504" s="38"/>
    </row>
    <row r="505" spans="4:15" s="39" customFormat="1" ht="12" customHeight="1">
      <c r="D505" s="51"/>
      <c r="E505" s="51"/>
      <c r="F505" s="51"/>
      <c r="J505" s="34"/>
      <c r="O505" s="38"/>
    </row>
    <row r="506" spans="4:15" s="39" customFormat="1" ht="12" customHeight="1">
      <c r="D506" s="51"/>
      <c r="E506" s="51"/>
      <c r="F506" s="51"/>
      <c r="J506" s="34"/>
      <c r="O506" s="38"/>
    </row>
    <row r="507" spans="4:15" s="39" customFormat="1" ht="12" customHeight="1">
      <c r="D507" s="51"/>
      <c r="E507" s="51"/>
      <c r="F507" s="51"/>
      <c r="J507" s="34"/>
      <c r="O507" s="38"/>
    </row>
    <row r="508" spans="4:15" s="39" customFormat="1" ht="12" customHeight="1">
      <c r="D508" s="51"/>
      <c r="E508" s="51"/>
      <c r="F508" s="51"/>
      <c r="J508" s="34"/>
      <c r="O508" s="38"/>
    </row>
    <row r="509" spans="4:15" s="39" customFormat="1" ht="12" customHeight="1">
      <c r="D509" s="51"/>
      <c r="E509" s="51"/>
      <c r="F509" s="51"/>
      <c r="J509" s="34"/>
      <c r="O509" s="38"/>
    </row>
    <row r="510" spans="4:15" s="39" customFormat="1" ht="12" customHeight="1">
      <c r="D510" s="51"/>
      <c r="E510" s="51"/>
      <c r="F510" s="51"/>
      <c r="J510" s="34"/>
      <c r="O510" s="38"/>
    </row>
    <row r="511" spans="4:15" s="39" customFormat="1" ht="12" customHeight="1">
      <c r="D511" s="51"/>
      <c r="E511" s="51"/>
      <c r="F511" s="51"/>
      <c r="J511" s="34"/>
      <c r="O511" s="38"/>
    </row>
    <row r="512" spans="4:15" s="39" customFormat="1" ht="12" customHeight="1">
      <c r="D512" s="51"/>
      <c r="E512" s="51"/>
      <c r="F512" s="51"/>
      <c r="J512" s="34"/>
      <c r="O512" s="38"/>
    </row>
    <row r="513" spans="4:15" s="39" customFormat="1" ht="12" customHeight="1">
      <c r="D513" s="51"/>
      <c r="E513" s="51"/>
      <c r="F513" s="51"/>
      <c r="J513" s="34"/>
      <c r="O513" s="38"/>
    </row>
    <row r="514" spans="4:15" s="39" customFormat="1" ht="12" customHeight="1">
      <c r="D514" s="51"/>
      <c r="E514" s="51"/>
      <c r="F514" s="51"/>
      <c r="J514" s="34"/>
      <c r="O514" s="38"/>
    </row>
    <row r="515" spans="4:15" s="39" customFormat="1" ht="12" customHeight="1">
      <c r="D515" s="51"/>
      <c r="E515" s="51"/>
      <c r="F515" s="51"/>
      <c r="J515" s="34"/>
      <c r="O515" s="38"/>
    </row>
    <row r="516" spans="4:15" s="39" customFormat="1" ht="12" customHeight="1">
      <c r="D516" s="51"/>
      <c r="E516" s="51"/>
      <c r="F516" s="51"/>
      <c r="J516" s="34"/>
      <c r="O516" s="38"/>
    </row>
    <row r="517" spans="4:15" s="39" customFormat="1" ht="12" customHeight="1">
      <c r="D517" s="51"/>
      <c r="E517" s="51"/>
      <c r="F517" s="51"/>
      <c r="J517" s="34"/>
      <c r="O517" s="38"/>
    </row>
    <row r="518" spans="4:15" s="39" customFormat="1" ht="12" customHeight="1">
      <c r="D518" s="51"/>
      <c r="E518" s="51"/>
      <c r="F518" s="51"/>
      <c r="J518" s="34"/>
      <c r="O518" s="38"/>
    </row>
    <row r="519" spans="4:15" s="39" customFormat="1" ht="12" customHeight="1">
      <c r="D519" s="51"/>
      <c r="E519" s="51"/>
      <c r="F519" s="51"/>
      <c r="J519" s="34"/>
      <c r="O519" s="38"/>
    </row>
    <row r="520" spans="4:15" s="39" customFormat="1" ht="12" customHeight="1">
      <c r="D520" s="51"/>
      <c r="E520" s="51"/>
      <c r="F520" s="51"/>
      <c r="J520" s="34"/>
      <c r="O520" s="38"/>
    </row>
    <row r="521" spans="4:15" s="39" customFormat="1" ht="12" customHeight="1">
      <c r="D521" s="51"/>
      <c r="E521" s="51"/>
      <c r="F521" s="51"/>
      <c r="J521" s="34"/>
      <c r="O521" s="38"/>
    </row>
    <row r="522" spans="4:15" s="39" customFormat="1" ht="12" customHeight="1">
      <c r="D522" s="51"/>
      <c r="E522" s="51"/>
      <c r="F522" s="51"/>
      <c r="J522" s="34"/>
      <c r="O522" s="38"/>
    </row>
    <row r="523" spans="4:15" s="39" customFormat="1" ht="12" customHeight="1">
      <c r="D523" s="51"/>
      <c r="E523" s="51"/>
      <c r="F523" s="51"/>
      <c r="J523" s="34"/>
      <c r="O523" s="38"/>
    </row>
    <row r="524" spans="4:15" s="39" customFormat="1" ht="12" customHeight="1">
      <c r="D524" s="51"/>
      <c r="E524" s="51"/>
      <c r="F524" s="51"/>
      <c r="J524" s="34"/>
      <c r="O524" s="38"/>
    </row>
    <row r="525" spans="4:15" s="39" customFormat="1" ht="12" customHeight="1">
      <c r="D525" s="51"/>
      <c r="E525" s="51"/>
      <c r="F525" s="51"/>
      <c r="J525" s="34"/>
      <c r="O525" s="38"/>
    </row>
    <row r="526" spans="4:15" s="39" customFormat="1" ht="12" customHeight="1">
      <c r="D526" s="51"/>
      <c r="E526" s="51"/>
      <c r="F526" s="51"/>
      <c r="J526" s="34"/>
      <c r="O526" s="38"/>
    </row>
    <row r="527" spans="4:15" s="39" customFormat="1" ht="12" customHeight="1">
      <c r="D527" s="51"/>
      <c r="E527" s="51"/>
      <c r="F527" s="51"/>
      <c r="J527" s="34"/>
      <c r="O527" s="38"/>
    </row>
    <row r="528" spans="4:15" s="39" customFormat="1" ht="12" customHeight="1">
      <c r="D528" s="51"/>
      <c r="E528" s="51"/>
      <c r="F528" s="51"/>
      <c r="J528" s="34"/>
      <c r="O528" s="38"/>
    </row>
    <row r="529" spans="4:15" s="39" customFormat="1" ht="12" customHeight="1">
      <c r="D529" s="51"/>
      <c r="E529" s="51"/>
      <c r="F529" s="51"/>
      <c r="J529" s="34"/>
      <c r="O529" s="38"/>
    </row>
    <row r="530" spans="4:15" s="39" customFormat="1" ht="12" customHeight="1">
      <c r="D530" s="51"/>
      <c r="E530" s="51"/>
      <c r="F530" s="51"/>
      <c r="J530" s="34"/>
      <c r="O530" s="38"/>
    </row>
    <row r="531" spans="4:15" s="39" customFormat="1" ht="12" customHeight="1">
      <c r="D531" s="51"/>
      <c r="E531" s="51"/>
      <c r="F531" s="51"/>
      <c r="J531" s="34"/>
      <c r="O531" s="38"/>
    </row>
    <row r="532" spans="4:15" s="39" customFormat="1" ht="12" customHeight="1">
      <c r="D532" s="51"/>
      <c r="E532" s="51"/>
      <c r="F532" s="51"/>
      <c r="J532" s="34"/>
      <c r="O532" s="38"/>
    </row>
    <row r="533" spans="4:15" s="39" customFormat="1" ht="12" customHeight="1">
      <c r="D533" s="51"/>
      <c r="E533" s="51"/>
      <c r="F533" s="51"/>
      <c r="J533" s="34"/>
      <c r="O533" s="38"/>
    </row>
    <row r="534" spans="4:15" s="39" customFormat="1" ht="12" customHeight="1">
      <c r="D534" s="51"/>
      <c r="E534" s="51"/>
      <c r="F534" s="51"/>
      <c r="J534" s="34"/>
      <c r="O534" s="38"/>
    </row>
    <row r="535" spans="4:15" s="39" customFormat="1" ht="12" customHeight="1">
      <c r="D535" s="51"/>
      <c r="E535" s="51"/>
      <c r="F535" s="51"/>
      <c r="J535" s="34"/>
      <c r="O535" s="38"/>
    </row>
    <row r="536" spans="4:15" s="39" customFormat="1" ht="12" customHeight="1">
      <c r="D536" s="51"/>
      <c r="E536" s="51"/>
      <c r="F536" s="51"/>
      <c r="J536" s="34"/>
      <c r="O536" s="38"/>
    </row>
    <row r="537" spans="4:15" s="39" customFormat="1" ht="12" customHeight="1">
      <c r="D537" s="51"/>
      <c r="E537" s="51"/>
      <c r="F537" s="51"/>
      <c r="J537" s="34"/>
      <c r="O537" s="38"/>
    </row>
    <row r="538" spans="4:15" s="39" customFormat="1" ht="12" customHeight="1">
      <c r="D538" s="51"/>
      <c r="E538" s="51"/>
      <c r="F538" s="51"/>
      <c r="J538" s="34"/>
      <c r="O538" s="38"/>
    </row>
    <row r="539" spans="4:15" s="39" customFormat="1" ht="12" customHeight="1">
      <c r="D539" s="51"/>
      <c r="E539" s="51"/>
      <c r="F539" s="51"/>
      <c r="J539" s="34"/>
      <c r="O539" s="38"/>
    </row>
    <row r="540" spans="4:15" s="39" customFormat="1" ht="12" customHeight="1">
      <c r="D540" s="51"/>
      <c r="E540" s="51"/>
      <c r="F540" s="51"/>
      <c r="J540" s="34"/>
      <c r="O540" s="38"/>
    </row>
    <row r="541" spans="4:15" s="39" customFormat="1" ht="12" customHeight="1">
      <c r="D541" s="51"/>
      <c r="E541" s="51"/>
      <c r="F541" s="51"/>
      <c r="J541" s="34"/>
      <c r="O541" s="38"/>
    </row>
    <row r="542" spans="4:15" s="39" customFormat="1" ht="12" customHeight="1">
      <c r="D542" s="51"/>
      <c r="E542" s="51"/>
      <c r="F542" s="51"/>
      <c r="J542" s="34"/>
      <c r="O542" s="38"/>
    </row>
    <row r="543" spans="4:15" s="39" customFormat="1" ht="12" customHeight="1">
      <c r="D543" s="51"/>
      <c r="E543" s="51"/>
      <c r="F543" s="51"/>
      <c r="J543" s="34"/>
      <c r="O543" s="38"/>
    </row>
    <row r="544" spans="4:15" s="39" customFormat="1" ht="12" customHeight="1">
      <c r="D544" s="51"/>
      <c r="E544" s="51"/>
      <c r="F544" s="51"/>
      <c r="J544" s="34"/>
      <c r="O544" s="38"/>
    </row>
    <row r="545" spans="4:15" s="39" customFormat="1" ht="12" customHeight="1">
      <c r="D545" s="51"/>
      <c r="E545" s="51"/>
      <c r="F545" s="51"/>
      <c r="J545" s="34"/>
      <c r="O545" s="38"/>
    </row>
    <row r="546" spans="4:15" s="39" customFormat="1" ht="12" customHeight="1">
      <c r="D546" s="51"/>
      <c r="E546" s="51"/>
      <c r="F546" s="51"/>
      <c r="J546" s="34"/>
      <c r="O546" s="38"/>
    </row>
    <row r="547" spans="4:15" s="39" customFormat="1" ht="12" customHeight="1">
      <c r="D547" s="51"/>
      <c r="E547" s="51"/>
      <c r="F547" s="51"/>
      <c r="J547" s="34"/>
      <c r="O547" s="38"/>
    </row>
    <row r="548" spans="4:15" s="39" customFormat="1" ht="12" customHeight="1">
      <c r="D548" s="51"/>
      <c r="E548" s="51"/>
      <c r="F548" s="51"/>
      <c r="J548" s="34"/>
      <c r="O548" s="38"/>
    </row>
    <row r="549" spans="4:15" s="39" customFormat="1" ht="12" customHeight="1">
      <c r="D549" s="51"/>
      <c r="E549" s="51"/>
      <c r="F549" s="51"/>
      <c r="J549" s="34"/>
      <c r="O549" s="38"/>
    </row>
    <row r="550" spans="4:15" s="39" customFormat="1" ht="12" customHeight="1">
      <c r="D550" s="51"/>
      <c r="E550" s="51"/>
      <c r="F550" s="51"/>
      <c r="J550" s="34"/>
      <c r="O550" s="38"/>
    </row>
    <row r="551" spans="4:15" s="39" customFormat="1" ht="12" customHeight="1">
      <c r="D551" s="51"/>
      <c r="E551" s="51"/>
      <c r="F551" s="51"/>
      <c r="J551" s="34"/>
      <c r="O551" s="38"/>
    </row>
    <row r="552" spans="4:15" s="39" customFormat="1" ht="12" customHeight="1">
      <c r="D552" s="51"/>
      <c r="E552" s="51"/>
      <c r="F552" s="51"/>
      <c r="J552" s="34"/>
      <c r="O552" s="38"/>
    </row>
    <row r="553" spans="4:15" s="39" customFormat="1" ht="12" customHeight="1">
      <c r="D553" s="51"/>
      <c r="E553" s="51"/>
      <c r="F553" s="51"/>
      <c r="J553" s="34"/>
      <c r="O553" s="38"/>
    </row>
    <row r="554" spans="4:15" s="39" customFormat="1" ht="12" customHeight="1">
      <c r="D554" s="51"/>
      <c r="E554" s="51"/>
      <c r="F554" s="51"/>
      <c r="J554" s="34"/>
      <c r="O554" s="38"/>
    </row>
    <row r="555" spans="4:15" s="39" customFormat="1" ht="12" customHeight="1">
      <c r="D555" s="51"/>
      <c r="E555" s="51"/>
      <c r="F555" s="51"/>
      <c r="J555" s="34"/>
      <c r="O555" s="38"/>
    </row>
    <row r="556" spans="4:15" s="39" customFormat="1" ht="12" customHeight="1">
      <c r="D556" s="51"/>
      <c r="E556" s="51"/>
      <c r="F556" s="51"/>
      <c r="J556" s="34"/>
      <c r="O556" s="38"/>
    </row>
    <row r="557" spans="4:15" s="39" customFormat="1" ht="12" customHeight="1">
      <c r="D557" s="51"/>
      <c r="E557" s="51"/>
      <c r="F557" s="51"/>
      <c r="J557" s="34"/>
      <c r="O557" s="38"/>
    </row>
    <row r="558" spans="4:15" s="39" customFormat="1" ht="12" customHeight="1">
      <c r="D558" s="51"/>
      <c r="E558" s="51"/>
      <c r="F558" s="51"/>
      <c r="J558" s="34"/>
      <c r="O558" s="38"/>
    </row>
    <row r="559" spans="4:15" s="39" customFormat="1" ht="12" customHeight="1">
      <c r="D559" s="51"/>
      <c r="E559" s="51"/>
      <c r="F559" s="51"/>
      <c r="J559" s="34"/>
      <c r="O559" s="38"/>
    </row>
    <row r="560" spans="4:15" s="39" customFormat="1" ht="12" customHeight="1">
      <c r="D560" s="51"/>
      <c r="E560" s="51"/>
      <c r="F560" s="51"/>
      <c r="J560" s="34"/>
      <c r="O560" s="38"/>
    </row>
    <row r="561" spans="4:15" s="39" customFormat="1" ht="12" customHeight="1">
      <c r="D561" s="51"/>
      <c r="E561" s="51"/>
      <c r="F561" s="51"/>
      <c r="J561" s="34"/>
      <c r="O561" s="38"/>
    </row>
    <row r="562" spans="4:15" s="39" customFormat="1" ht="12" customHeight="1">
      <c r="D562" s="51"/>
      <c r="E562" s="51"/>
      <c r="F562" s="51"/>
      <c r="J562" s="34"/>
      <c r="O562" s="38"/>
    </row>
    <row r="563" spans="4:15" s="39" customFormat="1" ht="12" customHeight="1">
      <c r="D563" s="51"/>
      <c r="E563" s="51"/>
      <c r="F563" s="51"/>
      <c r="J563" s="34"/>
      <c r="O563" s="38"/>
    </row>
    <row r="564" spans="4:15" s="39" customFormat="1" ht="12" customHeight="1">
      <c r="D564" s="51"/>
      <c r="E564" s="51"/>
      <c r="F564" s="51"/>
      <c r="J564" s="34"/>
      <c r="O564" s="38"/>
    </row>
    <row r="565" spans="4:15" s="39" customFormat="1" ht="12" customHeight="1">
      <c r="D565" s="51"/>
      <c r="E565" s="51"/>
      <c r="F565" s="51"/>
      <c r="J565" s="34"/>
      <c r="O565" s="38"/>
    </row>
    <row r="566" spans="4:15" s="39" customFormat="1" ht="12" customHeight="1">
      <c r="D566" s="51"/>
      <c r="E566" s="51"/>
      <c r="F566" s="51"/>
      <c r="J566" s="34"/>
      <c r="O566" s="38"/>
    </row>
    <row r="567" spans="4:15" s="39" customFormat="1" ht="12" customHeight="1">
      <c r="D567" s="51"/>
      <c r="E567" s="51"/>
      <c r="F567" s="51"/>
      <c r="J567" s="34"/>
      <c r="O567" s="38"/>
    </row>
    <row r="568" spans="4:15" s="39" customFormat="1" ht="12" customHeight="1">
      <c r="D568" s="51"/>
      <c r="E568" s="51"/>
      <c r="F568" s="51"/>
      <c r="J568" s="34"/>
      <c r="O568" s="38"/>
    </row>
    <row r="569" spans="4:15" s="39" customFormat="1" ht="12" customHeight="1">
      <c r="D569" s="51"/>
      <c r="E569" s="51"/>
      <c r="F569" s="51"/>
      <c r="J569" s="34"/>
      <c r="O569" s="38"/>
    </row>
    <row r="570" spans="4:15" s="39" customFormat="1" ht="12" customHeight="1">
      <c r="D570" s="51"/>
      <c r="E570" s="51"/>
      <c r="F570" s="51"/>
      <c r="J570" s="34"/>
      <c r="O570" s="38"/>
    </row>
    <row r="571" spans="4:15" s="39" customFormat="1" ht="12" customHeight="1">
      <c r="D571" s="51"/>
      <c r="E571" s="51"/>
      <c r="F571" s="51"/>
      <c r="J571" s="34"/>
      <c r="O571" s="38"/>
    </row>
    <row r="572" spans="4:15" s="39" customFormat="1" ht="12" customHeight="1">
      <c r="D572" s="51"/>
      <c r="E572" s="51"/>
      <c r="F572" s="51"/>
      <c r="J572" s="34"/>
      <c r="O572" s="38"/>
    </row>
    <row r="573" spans="4:15" s="39" customFormat="1" ht="12" customHeight="1">
      <c r="D573" s="51"/>
      <c r="E573" s="51"/>
      <c r="F573" s="51"/>
      <c r="J573" s="34"/>
      <c r="O573" s="38"/>
    </row>
    <row r="574" spans="4:15" s="39" customFormat="1" ht="12" customHeight="1">
      <c r="D574" s="51"/>
      <c r="E574" s="51"/>
      <c r="F574" s="51"/>
      <c r="J574" s="34"/>
      <c r="O574" s="38"/>
    </row>
    <row r="575" spans="4:15" s="39" customFormat="1" ht="12" customHeight="1">
      <c r="D575" s="51"/>
      <c r="E575" s="51"/>
      <c r="F575" s="51"/>
      <c r="J575" s="34"/>
      <c r="O575" s="38"/>
    </row>
    <row r="576" spans="4:15" s="39" customFormat="1" ht="12" customHeight="1">
      <c r="D576" s="51"/>
      <c r="E576" s="51"/>
      <c r="F576" s="51"/>
      <c r="J576" s="34"/>
      <c r="O576" s="38"/>
    </row>
    <row r="577" spans="4:15" s="39" customFormat="1" ht="12" customHeight="1">
      <c r="D577" s="51"/>
      <c r="E577" s="51"/>
      <c r="F577" s="51"/>
      <c r="J577" s="34"/>
      <c r="O577" s="38"/>
    </row>
    <row r="578" spans="4:15" s="39" customFormat="1" ht="12" customHeight="1">
      <c r="D578" s="51"/>
      <c r="E578" s="51"/>
      <c r="F578" s="51"/>
      <c r="J578" s="34"/>
      <c r="O578" s="38"/>
    </row>
    <row r="579" spans="4:15" s="39" customFormat="1" ht="12" customHeight="1">
      <c r="D579" s="51"/>
      <c r="E579" s="51"/>
      <c r="F579" s="51"/>
      <c r="J579" s="34"/>
      <c r="O579" s="38"/>
    </row>
    <row r="580" spans="4:15" s="39" customFormat="1" ht="12" customHeight="1">
      <c r="D580" s="51"/>
      <c r="E580" s="51"/>
      <c r="F580" s="51"/>
      <c r="J580" s="34"/>
      <c r="O580" s="38"/>
    </row>
    <row r="581" spans="4:15" s="39" customFormat="1" ht="12" customHeight="1">
      <c r="D581" s="51"/>
      <c r="E581" s="51"/>
      <c r="F581" s="51"/>
      <c r="J581" s="34"/>
      <c r="O581" s="38"/>
    </row>
    <row r="582" spans="4:15" s="39" customFormat="1" ht="12" customHeight="1">
      <c r="D582" s="51"/>
      <c r="E582" s="51"/>
      <c r="F582" s="51"/>
      <c r="J582" s="34"/>
      <c r="O582" s="38"/>
    </row>
    <row r="583" spans="4:15" s="39" customFormat="1" ht="12" customHeight="1">
      <c r="D583" s="51"/>
      <c r="E583" s="51"/>
      <c r="F583" s="51"/>
      <c r="J583" s="34"/>
      <c r="O583" s="38"/>
    </row>
    <row r="584" spans="4:15" s="39" customFormat="1" ht="12" customHeight="1">
      <c r="D584" s="51"/>
      <c r="E584" s="51"/>
      <c r="F584" s="51"/>
      <c r="J584" s="34"/>
      <c r="O584" s="38"/>
    </row>
    <row r="585" spans="4:15" s="39" customFormat="1" ht="12" customHeight="1">
      <c r="D585" s="51"/>
      <c r="E585" s="51"/>
      <c r="F585" s="51"/>
      <c r="J585" s="34"/>
      <c r="O585" s="38"/>
    </row>
    <row r="586" spans="4:15" s="39" customFormat="1" ht="12" customHeight="1">
      <c r="D586" s="51"/>
      <c r="E586" s="51"/>
      <c r="F586" s="51"/>
      <c r="J586" s="34"/>
      <c r="O586" s="38"/>
    </row>
    <row r="587" spans="4:15" s="39" customFormat="1" ht="12" customHeight="1">
      <c r="D587" s="51"/>
      <c r="E587" s="51"/>
      <c r="F587" s="51"/>
      <c r="J587" s="34"/>
      <c r="O587" s="38"/>
    </row>
    <row r="588" spans="4:15" s="39" customFormat="1" ht="12" customHeight="1">
      <c r="D588" s="51"/>
      <c r="E588" s="51"/>
      <c r="F588" s="51"/>
      <c r="J588" s="34"/>
      <c r="O588" s="38"/>
    </row>
    <row r="589" spans="4:15" s="39" customFormat="1" ht="12" customHeight="1">
      <c r="D589" s="51"/>
      <c r="E589" s="51"/>
      <c r="F589" s="51"/>
      <c r="J589" s="34"/>
      <c r="O589" s="38"/>
    </row>
    <row r="590" spans="4:15" s="39" customFormat="1" ht="12" customHeight="1">
      <c r="D590" s="51"/>
      <c r="E590" s="51"/>
      <c r="F590" s="51"/>
      <c r="J590" s="34"/>
      <c r="O590" s="38"/>
    </row>
    <row r="591" spans="4:15" s="39" customFormat="1" ht="12" customHeight="1">
      <c r="D591" s="51"/>
      <c r="E591" s="51"/>
      <c r="F591" s="51"/>
      <c r="J591" s="34"/>
      <c r="O591" s="38"/>
    </row>
    <row r="592" spans="4:15" s="39" customFormat="1" ht="12" customHeight="1">
      <c r="D592" s="51"/>
      <c r="E592" s="51"/>
      <c r="F592" s="51"/>
      <c r="J592" s="34"/>
      <c r="O592" s="38"/>
    </row>
    <row r="593" spans="4:15" s="39" customFormat="1" ht="12" customHeight="1">
      <c r="D593" s="51"/>
      <c r="E593" s="51"/>
      <c r="F593" s="51"/>
      <c r="J593" s="34"/>
      <c r="O593" s="38"/>
    </row>
    <row r="594" spans="4:15" s="39" customFormat="1" ht="12" customHeight="1">
      <c r="D594" s="51"/>
      <c r="E594" s="51"/>
      <c r="F594" s="51"/>
      <c r="J594" s="34"/>
      <c r="O594" s="38"/>
    </row>
    <row r="595" spans="4:15" s="39" customFormat="1" ht="12" customHeight="1">
      <c r="D595" s="51"/>
      <c r="E595" s="51"/>
      <c r="F595" s="51"/>
      <c r="J595" s="34"/>
      <c r="O595" s="38"/>
    </row>
    <row r="596" spans="4:15" s="39" customFormat="1" ht="12" customHeight="1">
      <c r="D596" s="51"/>
      <c r="E596" s="51"/>
      <c r="F596" s="51"/>
      <c r="J596" s="34"/>
      <c r="O596" s="38"/>
    </row>
    <row r="597" spans="4:15" s="39" customFormat="1" ht="12" customHeight="1">
      <c r="D597" s="51"/>
      <c r="E597" s="51"/>
      <c r="F597" s="51"/>
      <c r="J597" s="34"/>
      <c r="O597" s="38"/>
    </row>
    <row r="598" spans="4:15" s="39" customFormat="1" ht="12" customHeight="1">
      <c r="D598" s="51"/>
      <c r="E598" s="51"/>
      <c r="F598" s="51"/>
      <c r="J598" s="34"/>
      <c r="O598" s="38"/>
    </row>
    <row r="599" spans="4:15" s="39" customFormat="1" ht="12" customHeight="1">
      <c r="D599" s="51"/>
      <c r="E599" s="51"/>
      <c r="F599" s="51"/>
      <c r="J599" s="34"/>
      <c r="O599" s="38"/>
    </row>
    <row r="600" spans="4:15" s="39" customFormat="1" ht="12" customHeight="1">
      <c r="D600" s="51"/>
      <c r="E600" s="51"/>
      <c r="F600" s="51"/>
      <c r="J600" s="34"/>
      <c r="O600" s="38"/>
    </row>
    <row r="601" spans="4:15" s="39" customFormat="1" ht="12" customHeight="1">
      <c r="D601" s="51"/>
      <c r="E601" s="51"/>
      <c r="F601" s="51"/>
      <c r="J601" s="34"/>
      <c r="O601" s="38"/>
    </row>
    <row r="602" spans="4:15" s="39" customFormat="1" ht="12" customHeight="1">
      <c r="D602" s="51"/>
      <c r="E602" s="51"/>
      <c r="F602" s="51"/>
      <c r="J602" s="34"/>
      <c r="O602" s="38"/>
    </row>
    <row r="603" spans="4:15" s="39" customFormat="1" ht="12" customHeight="1">
      <c r="D603" s="51"/>
      <c r="E603" s="51"/>
      <c r="F603" s="51"/>
      <c r="J603" s="34"/>
      <c r="O603" s="38"/>
    </row>
    <row r="604" spans="4:15" s="39" customFormat="1" ht="12" customHeight="1">
      <c r="D604" s="51"/>
      <c r="E604" s="51"/>
      <c r="F604" s="51"/>
      <c r="J604" s="34"/>
      <c r="O604" s="38"/>
    </row>
    <row r="605" spans="4:15" s="39" customFormat="1" ht="12" customHeight="1">
      <c r="D605" s="51"/>
      <c r="E605" s="51"/>
      <c r="F605" s="51"/>
      <c r="J605" s="34"/>
      <c r="O605" s="38"/>
    </row>
    <row r="606" spans="4:15" s="39" customFormat="1" ht="12" customHeight="1">
      <c r="D606" s="51"/>
      <c r="E606" s="51"/>
      <c r="F606" s="51"/>
      <c r="J606" s="34"/>
      <c r="O606" s="38"/>
    </row>
    <row r="607" spans="4:15" s="39" customFormat="1" ht="12" customHeight="1">
      <c r="D607" s="51"/>
      <c r="E607" s="51"/>
      <c r="F607" s="51"/>
      <c r="J607" s="34"/>
      <c r="O607" s="38"/>
    </row>
    <row r="608" spans="4:15" s="39" customFormat="1" ht="12" customHeight="1">
      <c r="D608" s="51"/>
      <c r="E608" s="51"/>
      <c r="F608" s="51"/>
      <c r="J608" s="34"/>
      <c r="O608" s="38"/>
    </row>
    <row r="609" spans="4:15" s="39" customFormat="1" ht="12" customHeight="1">
      <c r="D609" s="51"/>
      <c r="E609" s="51"/>
      <c r="F609" s="51"/>
      <c r="J609" s="34"/>
      <c r="O609" s="38"/>
    </row>
    <row r="610" spans="4:15" s="39" customFormat="1" ht="12" customHeight="1">
      <c r="D610" s="51"/>
      <c r="E610" s="51"/>
      <c r="F610" s="51"/>
      <c r="J610" s="34"/>
      <c r="O610" s="38"/>
    </row>
    <row r="611" spans="4:15" s="39" customFormat="1" ht="12" customHeight="1">
      <c r="D611" s="51"/>
      <c r="E611" s="51"/>
      <c r="F611" s="51"/>
      <c r="J611" s="34"/>
      <c r="O611" s="38"/>
    </row>
    <row r="612" spans="4:15" s="39" customFormat="1" ht="12" customHeight="1">
      <c r="D612" s="51"/>
      <c r="E612" s="51"/>
      <c r="F612" s="51"/>
      <c r="J612" s="34"/>
      <c r="O612" s="38"/>
    </row>
    <row r="613" spans="4:15" s="39" customFormat="1" ht="12" customHeight="1">
      <c r="D613" s="51"/>
      <c r="E613" s="51"/>
      <c r="F613" s="51"/>
      <c r="J613" s="34"/>
      <c r="O613" s="38"/>
    </row>
    <row r="614" spans="4:15" s="39" customFormat="1" ht="12" customHeight="1">
      <c r="D614" s="51"/>
      <c r="E614" s="51"/>
      <c r="F614" s="51"/>
      <c r="J614" s="34"/>
      <c r="O614" s="38"/>
    </row>
    <row r="615" spans="4:15" s="39" customFormat="1" ht="12" customHeight="1">
      <c r="D615" s="51"/>
      <c r="E615" s="51"/>
      <c r="F615" s="51"/>
      <c r="J615" s="34"/>
      <c r="O615" s="38"/>
    </row>
    <row r="616" spans="4:15" s="39" customFormat="1" ht="12" customHeight="1">
      <c r="D616" s="51"/>
      <c r="E616" s="51"/>
      <c r="F616" s="51"/>
      <c r="J616" s="34"/>
      <c r="O616" s="38"/>
    </row>
    <row r="617" spans="4:15" s="39" customFormat="1" ht="12" customHeight="1">
      <c r="D617" s="51"/>
      <c r="E617" s="51"/>
      <c r="F617" s="51"/>
      <c r="J617" s="34"/>
      <c r="O617" s="38"/>
    </row>
    <row r="618" spans="4:15" s="39" customFormat="1" ht="12" customHeight="1">
      <c r="D618" s="51"/>
      <c r="E618" s="51"/>
      <c r="F618" s="51"/>
      <c r="J618" s="34"/>
      <c r="O618" s="38"/>
    </row>
    <row r="619" spans="4:15" s="39" customFormat="1" ht="12" customHeight="1">
      <c r="D619" s="51"/>
      <c r="E619" s="51"/>
      <c r="F619" s="51"/>
      <c r="J619" s="34"/>
      <c r="O619" s="38"/>
    </row>
    <row r="620" spans="4:15" s="39" customFormat="1" ht="12" customHeight="1">
      <c r="D620" s="51"/>
      <c r="E620" s="51"/>
      <c r="F620" s="51"/>
      <c r="J620" s="34"/>
      <c r="O620" s="38"/>
    </row>
    <row r="621" spans="4:15" s="39" customFormat="1" ht="12" customHeight="1">
      <c r="D621" s="51"/>
      <c r="E621" s="51"/>
      <c r="F621" s="51"/>
      <c r="J621" s="34"/>
      <c r="O621" s="38"/>
    </row>
    <row r="622" spans="4:15" s="39" customFormat="1" ht="12" customHeight="1">
      <c r="D622" s="51"/>
      <c r="E622" s="51"/>
      <c r="F622" s="51"/>
      <c r="J622" s="34"/>
      <c r="O622" s="38"/>
    </row>
    <row r="623" spans="4:15" s="39" customFormat="1" ht="12" customHeight="1">
      <c r="D623" s="51"/>
      <c r="E623" s="51"/>
      <c r="F623" s="51"/>
      <c r="J623" s="34"/>
      <c r="O623" s="38"/>
    </row>
    <row r="624" spans="4:15" s="39" customFormat="1" ht="12" customHeight="1">
      <c r="D624" s="51"/>
      <c r="E624" s="51"/>
      <c r="F624" s="51"/>
      <c r="J624" s="34"/>
      <c r="O624" s="38"/>
    </row>
    <row r="625" spans="4:15" s="39" customFormat="1" ht="12" customHeight="1">
      <c r="D625" s="51"/>
      <c r="E625" s="51"/>
      <c r="F625" s="51"/>
      <c r="J625" s="34"/>
      <c r="O625" s="38"/>
    </row>
    <row r="626" spans="4:15" s="39" customFormat="1" ht="12" customHeight="1">
      <c r="D626" s="51"/>
      <c r="E626" s="51"/>
      <c r="F626" s="51"/>
      <c r="J626" s="34"/>
      <c r="O626" s="38"/>
    </row>
    <row r="627" spans="4:15" s="39" customFormat="1" ht="12" customHeight="1">
      <c r="D627" s="51"/>
      <c r="E627" s="51"/>
      <c r="F627" s="51"/>
      <c r="J627" s="34"/>
      <c r="O627" s="38"/>
    </row>
    <row r="628" spans="4:15" s="39" customFormat="1" ht="12" customHeight="1">
      <c r="D628" s="51"/>
      <c r="E628" s="51"/>
      <c r="F628" s="51"/>
      <c r="J628" s="34"/>
      <c r="O628" s="38"/>
    </row>
    <row r="629" spans="4:15" s="39" customFormat="1" ht="12" customHeight="1">
      <c r="D629" s="51"/>
      <c r="E629" s="51"/>
      <c r="F629" s="51"/>
      <c r="J629" s="34"/>
      <c r="O629" s="38"/>
    </row>
    <row r="630" spans="4:15" s="39" customFormat="1" ht="12" customHeight="1">
      <c r="D630" s="51"/>
      <c r="E630" s="51"/>
      <c r="F630" s="51"/>
      <c r="J630" s="34"/>
      <c r="O630" s="38"/>
    </row>
    <row r="631" spans="4:15" s="39" customFormat="1" ht="12" customHeight="1">
      <c r="D631" s="51"/>
      <c r="E631" s="51"/>
      <c r="F631" s="51"/>
      <c r="J631" s="34"/>
      <c r="O631" s="38"/>
    </row>
    <row r="632" spans="4:15" s="39" customFormat="1" ht="12" customHeight="1">
      <c r="D632" s="51"/>
      <c r="E632" s="51"/>
      <c r="F632" s="51"/>
      <c r="J632" s="34"/>
      <c r="O632" s="38"/>
    </row>
    <row r="633" spans="4:15" s="39" customFormat="1" ht="12" customHeight="1">
      <c r="D633" s="51"/>
      <c r="E633" s="51"/>
      <c r="F633" s="51"/>
      <c r="J633" s="34"/>
      <c r="O633" s="38"/>
    </row>
    <row r="634" spans="4:15" s="39" customFormat="1" ht="12" customHeight="1">
      <c r="D634" s="51"/>
      <c r="E634" s="51"/>
      <c r="F634" s="51"/>
      <c r="J634" s="34"/>
      <c r="O634" s="38"/>
    </row>
    <row r="635" spans="4:15" s="39" customFormat="1" ht="12" customHeight="1">
      <c r="D635" s="51"/>
      <c r="E635" s="51"/>
      <c r="F635" s="51"/>
      <c r="J635" s="34"/>
      <c r="O635" s="38"/>
    </row>
    <row r="636" spans="4:15" s="39" customFormat="1" ht="12" customHeight="1">
      <c r="D636" s="51"/>
      <c r="E636" s="51"/>
      <c r="F636" s="51"/>
      <c r="J636" s="34"/>
      <c r="O636" s="38"/>
    </row>
    <row r="637" spans="4:15" s="39" customFormat="1" ht="12" customHeight="1">
      <c r="D637" s="51"/>
      <c r="E637" s="51"/>
      <c r="F637" s="51"/>
      <c r="J637" s="34"/>
      <c r="O637" s="38"/>
    </row>
    <row r="638" spans="4:15" s="39" customFormat="1" ht="12" customHeight="1">
      <c r="D638" s="51"/>
      <c r="E638" s="51"/>
      <c r="F638" s="51"/>
      <c r="J638" s="34"/>
      <c r="O638" s="38"/>
    </row>
    <row r="639" spans="4:15" s="39" customFormat="1" ht="12" customHeight="1">
      <c r="D639" s="51"/>
      <c r="E639" s="51"/>
      <c r="F639" s="51"/>
      <c r="J639" s="34"/>
      <c r="O639" s="38"/>
    </row>
    <row r="640" spans="4:15" s="39" customFormat="1" ht="12" customHeight="1">
      <c r="D640" s="51"/>
      <c r="E640" s="51"/>
      <c r="F640" s="51"/>
      <c r="J640" s="34"/>
      <c r="O640" s="38"/>
    </row>
    <row r="641" spans="4:15" s="39" customFormat="1" ht="12" customHeight="1">
      <c r="D641" s="51"/>
      <c r="E641" s="51"/>
      <c r="F641" s="51"/>
      <c r="J641" s="34"/>
      <c r="O641" s="38"/>
    </row>
    <row r="642" spans="4:15" s="39" customFormat="1" ht="12" customHeight="1">
      <c r="D642" s="51"/>
      <c r="E642" s="51"/>
      <c r="F642" s="51"/>
      <c r="J642" s="34"/>
      <c r="O642" s="38"/>
    </row>
    <row r="643" spans="4:15" s="39" customFormat="1" ht="12" customHeight="1">
      <c r="D643" s="51"/>
      <c r="E643" s="51"/>
      <c r="F643" s="51"/>
      <c r="J643" s="34"/>
      <c r="O643" s="38"/>
    </row>
    <row r="644" spans="4:15" s="39" customFormat="1" ht="12" customHeight="1">
      <c r="D644" s="51"/>
      <c r="E644" s="51"/>
      <c r="F644" s="51"/>
      <c r="J644" s="34"/>
      <c r="O644" s="38"/>
    </row>
    <row r="645" spans="4:15" s="39" customFormat="1" ht="12" customHeight="1">
      <c r="D645" s="51"/>
      <c r="E645" s="51"/>
      <c r="F645" s="51"/>
      <c r="J645" s="34"/>
      <c r="O645" s="38"/>
    </row>
    <row r="646" spans="4:15" s="39" customFormat="1" ht="12" customHeight="1">
      <c r="D646" s="51"/>
      <c r="E646" s="51"/>
      <c r="F646" s="51"/>
      <c r="J646" s="34"/>
      <c r="O646" s="38"/>
    </row>
    <row r="647" spans="4:15" s="39" customFormat="1" ht="12" customHeight="1">
      <c r="D647" s="51"/>
      <c r="E647" s="51"/>
      <c r="F647" s="51"/>
      <c r="J647" s="34"/>
      <c r="O647" s="38"/>
    </row>
    <row r="648" spans="4:15" s="39" customFormat="1" ht="12" customHeight="1">
      <c r="D648" s="51"/>
      <c r="E648" s="51"/>
      <c r="F648" s="51"/>
      <c r="J648" s="34"/>
      <c r="O648" s="38"/>
    </row>
    <row r="649" spans="4:15" s="39" customFormat="1" ht="12" customHeight="1">
      <c r="D649" s="51"/>
      <c r="E649" s="51"/>
      <c r="F649" s="51"/>
      <c r="J649" s="34"/>
      <c r="O649" s="38"/>
    </row>
    <row r="650" spans="4:15" s="39" customFormat="1" ht="12" customHeight="1">
      <c r="D650" s="51"/>
      <c r="E650" s="51"/>
      <c r="F650" s="51"/>
      <c r="J650" s="34"/>
      <c r="O650" s="38"/>
    </row>
    <row r="651" spans="4:15" s="39" customFormat="1" ht="12" customHeight="1">
      <c r="D651" s="51"/>
      <c r="E651" s="51"/>
      <c r="F651" s="51"/>
      <c r="J651" s="34"/>
      <c r="O651" s="38"/>
    </row>
    <row r="652" spans="4:15" s="39" customFormat="1" ht="12" customHeight="1">
      <c r="D652" s="51"/>
      <c r="E652" s="51"/>
      <c r="F652" s="51"/>
      <c r="J652" s="34"/>
      <c r="O652" s="38"/>
    </row>
    <row r="653" spans="4:15" s="39" customFormat="1" ht="12" customHeight="1">
      <c r="D653" s="51"/>
      <c r="E653" s="51"/>
      <c r="F653" s="51"/>
      <c r="J653" s="34"/>
      <c r="O653" s="38"/>
    </row>
    <row r="654" spans="4:15" s="39" customFormat="1" ht="12" customHeight="1">
      <c r="D654" s="51"/>
      <c r="E654" s="51"/>
      <c r="F654" s="51"/>
      <c r="J654" s="34"/>
      <c r="O654" s="38"/>
    </row>
    <row r="655" spans="4:15" s="39" customFormat="1" ht="12" customHeight="1">
      <c r="D655" s="51"/>
      <c r="E655" s="51"/>
      <c r="F655" s="51"/>
      <c r="J655" s="34"/>
      <c r="O655" s="38"/>
    </row>
    <row r="656" spans="4:15" s="39" customFormat="1" ht="12" customHeight="1">
      <c r="D656" s="51"/>
      <c r="E656" s="51"/>
      <c r="F656" s="51"/>
      <c r="J656" s="34"/>
      <c r="O656" s="38"/>
    </row>
    <row r="657" spans="4:15" s="39" customFormat="1" ht="12" customHeight="1">
      <c r="D657" s="51"/>
      <c r="E657" s="51"/>
      <c r="F657" s="51"/>
      <c r="J657" s="34"/>
      <c r="O657" s="38"/>
    </row>
    <row r="658" spans="4:15" s="39" customFormat="1" ht="12" customHeight="1">
      <c r="D658" s="51"/>
      <c r="E658" s="51"/>
      <c r="F658" s="51"/>
      <c r="J658" s="34"/>
      <c r="O658" s="38"/>
    </row>
    <row r="659" spans="4:15" s="39" customFormat="1" ht="12" customHeight="1">
      <c r="D659" s="51"/>
      <c r="E659" s="51"/>
      <c r="F659" s="51"/>
      <c r="J659" s="34"/>
      <c r="O659" s="38"/>
    </row>
    <row r="660" spans="4:15" s="39" customFormat="1" ht="12" customHeight="1">
      <c r="D660" s="51"/>
      <c r="E660" s="51"/>
      <c r="F660" s="51"/>
      <c r="J660" s="34"/>
      <c r="O660" s="38"/>
    </row>
    <row r="661" spans="4:15" s="39" customFormat="1" ht="12" customHeight="1">
      <c r="D661" s="51"/>
      <c r="E661" s="51"/>
      <c r="F661" s="51"/>
      <c r="J661" s="34"/>
      <c r="O661" s="38"/>
    </row>
    <row r="662" spans="4:15" s="39" customFormat="1" ht="12" customHeight="1">
      <c r="D662" s="51"/>
      <c r="E662" s="51"/>
      <c r="F662" s="51"/>
      <c r="J662" s="34"/>
      <c r="O662" s="38"/>
    </row>
    <row r="663" spans="4:15" s="39" customFormat="1" ht="12" customHeight="1">
      <c r="D663" s="51"/>
      <c r="E663" s="51"/>
      <c r="F663" s="51"/>
      <c r="J663" s="34"/>
      <c r="O663" s="38"/>
    </row>
    <row r="664" spans="4:15" s="39" customFormat="1" ht="12" customHeight="1">
      <c r="D664" s="51"/>
      <c r="E664" s="51"/>
      <c r="F664" s="51"/>
      <c r="J664" s="34"/>
      <c r="O664" s="38"/>
    </row>
    <row r="665" spans="4:15" s="39" customFormat="1" ht="12" customHeight="1">
      <c r="D665" s="51"/>
      <c r="E665" s="51"/>
      <c r="F665" s="51"/>
      <c r="J665" s="34"/>
      <c r="O665" s="38"/>
    </row>
    <row r="666" spans="4:15" s="39" customFormat="1" ht="12" customHeight="1">
      <c r="D666" s="51"/>
      <c r="E666" s="51"/>
      <c r="F666" s="51"/>
      <c r="J666" s="34"/>
      <c r="O666" s="38"/>
    </row>
    <row r="667" spans="4:15" s="39" customFormat="1" ht="12" customHeight="1">
      <c r="D667" s="51"/>
      <c r="E667" s="51"/>
      <c r="F667" s="51"/>
      <c r="J667" s="34"/>
      <c r="O667" s="38"/>
    </row>
    <row r="668" spans="4:15" s="39" customFormat="1" ht="12" customHeight="1">
      <c r="D668" s="51"/>
      <c r="E668" s="51"/>
      <c r="F668" s="51"/>
      <c r="J668" s="34"/>
      <c r="O668" s="38"/>
    </row>
    <row r="669" spans="4:15" s="39" customFormat="1" ht="12" customHeight="1">
      <c r="D669" s="51"/>
      <c r="E669" s="51"/>
      <c r="F669" s="51"/>
      <c r="J669" s="34"/>
      <c r="O669" s="38"/>
    </row>
    <row r="670" spans="4:15" s="39" customFormat="1" ht="12" customHeight="1">
      <c r="D670" s="51"/>
      <c r="E670" s="51"/>
      <c r="F670" s="51"/>
      <c r="J670" s="34"/>
      <c r="O670" s="38"/>
    </row>
    <row r="671" spans="4:15" s="39" customFormat="1" ht="12" customHeight="1">
      <c r="D671" s="51"/>
      <c r="E671" s="51"/>
      <c r="F671" s="51"/>
      <c r="J671" s="34"/>
      <c r="O671" s="38"/>
    </row>
    <row r="672" spans="4:15" s="39" customFormat="1" ht="12" customHeight="1">
      <c r="D672" s="51"/>
      <c r="E672" s="51"/>
      <c r="F672" s="51"/>
      <c r="J672" s="34"/>
      <c r="O672" s="38"/>
    </row>
    <row r="673" spans="4:15" s="39" customFormat="1" ht="12" customHeight="1">
      <c r="D673" s="51"/>
      <c r="E673" s="51"/>
      <c r="F673" s="51"/>
      <c r="J673" s="34"/>
      <c r="O673" s="38"/>
    </row>
    <row r="674" spans="4:15" s="39" customFormat="1" ht="12" customHeight="1">
      <c r="D674" s="51"/>
      <c r="E674" s="51"/>
      <c r="F674" s="51"/>
      <c r="J674" s="34"/>
      <c r="O674" s="38"/>
    </row>
    <row r="675" spans="4:15" s="39" customFormat="1" ht="12" customHeight="1">
      <c r="D675" s="51"/>
      <c r="E675" s="51"/>
      <c r="F675" s="51"/>
      <c r="J675" s="34"/>
      <c r="O675" s="38"/>
    </row>
    <row r="676" spans="4:15" s="39" customFormat="1" ht="12" customHeight="1">
      <c r="D676" s="51"/>
      <c r="E676" s="51"/>
      <c r="F676" s="51"/>
      <c r="J676" s="34"/>
      <c r="O676" s="38"/>
    </row>
    <row r="677" spans="4:15" s="39" customFormat="1" ht="12" customHeight="1">
      <c r="D677" s="51"/>
      <c r="E677" s="51"/>
      <c r="F677" s="51"/>
      <c r="J677" s="34"/>
      <c r="O677" s="38"/>
    </row>
    <row r="678" spans="4:15" s="39" customFormat="1" ht="12" customHeight="1">
      <c r="D678" s="51"/>
      <c r="E678" s="51"/>
      <c r="F678" s="51"/>
      <c r="J678" s="34"/>
      <c r="O678" s="38"/>
    </row>
    <row r="679" spans="4:15" s="39" customFormat="1" ht="12" customHeight="1">
      <c r="D679" s="51"/>
      <c r="E679" s="51"/>
      <c r="F679" s="51"/>
      <c r="J679" s="34"/>
      <c r="O679" s="38"/>
    </row>
    <row r="680" spans="4:15" s="39" customFormat="1" ht="12" customHeight="1">
      <c r="D680" s="51"/>
      <c r="E680" s="51"/>
      <c r="F680" s="51"/>
      <c r="J680" s="34"/>
      <c r="O680" s="38"/>
    </row>
    <row r="681" spans="4:15" s="39" customFormat="1" ht="12" customHeight="1">
      <c r="D681" s="51"/>
      <c r="E681" s="51"/>
      <c r="F681" s="51"/>
      <c r="J681" s="34"/>
      <c r="O681" s="38"/>
    </row>
    <row r="682" spans="4:15" s="39" customFormat="1" ht="12" customHeight="1">
      <c r="D682" s="51"/>
      <c r="E682" s="51"/>
      <c r="F682" s="51"/>
      <c r="J682" s="34"/>
      <c r="O682" s="38"/>
    </row>
    <row r="683" spans="4:15" s="39" customFormat="1" ht="12" customHeight="1">
      <c r="D683" s="51"/>
      <c r="E683" s="51"/>
      <c r="F683" s="51"/>
      <c r="J683" s="34"/>
      <c r="O683" s="38"/>
    </row>
    <row r="684" spans="4:15" s="39" customFormat="1" ht="12" customHeight="1">
      <c r="D684" s="51"/>
      <c r="E684" s="51"/>
      <c r="F684" s="51"/>
      <c r="J684" s="34"/>
      <c r="O684" s="38"/>
    </row>
    <row r="685" spans="4:15" s="39" customFormat="1" ht="12" customHeight="1">
      <c r="D685" s="51"/>
      <c r="E685" s="51"/>
      <c r="F685" s="51"/>
      <c r="J685" s="34"/>
      <c r="O685" s="38"/>
    </row>
    <row r="686" spans="4:15" s="39" customFormat="1" ht="12" customHeight="1">
      <c r="D686" s="51"/>
      <c r="E686" s="51"/>
      <c r="F686" s="51"/>
      <c r="J686" s="34"/>
      <c r="O686" s="38"/>
    </row>
    <row r="687" spans="4:15" s="39" customFormat="1" ht="12" customHeight="1">
      <c r="D687" s="51"/>
      <c r="E687" s="51"/>
      <c r="F687" s="51"/>
      <c r="J687" s="34"/>
      <c r="O687" s="38"/>
    </row>
    <row r="688" spans="4:15" s="39" customFormat="1" ht="12" customHeight="1">
      <c r="D688" s="51"/>
      <c r="E688" s="51"/>
      <c r="F688" s="51"/>
      <c r="J688" s="34"/>
      <c r="O688" s="38"/>
    </row>
    <row r="689" spans="4:15" s="39" customFormat="1" ht="12" customHeight="1">
      <c r="D689" s="51"/>
      <c r="E689" s="51"/>
      <c r="F689" s="51"/>
      <c r="J689" s="34"/>
      <c r="O689" s="38"/>
    </row>
    <row r="690" spans="4:15" s="39" customFormat="1" ht="12" customHeight="1">
      <c r="D690" s="51"/>
      <c r="E690" s="51"/>
      <c r="F690" s="51"/>
      <c r="J690" s="34"/>
      <c r="O690" s="38"/>
    </row>
    <row r="691" spans="4:15" s="39" customFormat="1" ht="12" customHeight="1">
      <c r="D691" s="51"/>
      <c r="E691" s="51"/>
      <c r="F691" s="51"/>
      <c r="J691" s="34"/>
      <c r="O691" s="38"/>
    </row>
    <row r="692" spans="4:15" s="39" customFormat="1" ht="12" customHeight="1">
      <c r="D692" s="51"/>
      <c r="E692" s="51"/>
      <c r="F692" s="51"/>
      <c r="J692" s="34"/>
      <c r="O692" s="38"/>
    </row>
    <row r="693" spans="4:15" s="39" customFormat="1" ht="12" customHeight="1">
      <c r="D693" s="51"/>
      <c r="E693" s="51"/>
      <c r="F693" s="51"/>
      <c r="J693" s="34"/>
      <c r="O693" s="38"/>
    </row>
    <row r="694" spans="4:15" s="39" customFormat="1" ht="12" customHeight="1">
      <c r="D694" s="51"/>
      <c r="E694" s="51"/>
      <c r="F694" s="51"/>
      <c r="J694" s="34"/>
      <c r="O694" s="38"/>
    </row>
    <row r="695" spans="4:15" s="39" customFormat="1" ht="12" customHeight="1">
      <c r="D695" s="51"/>
      <c r="E695" s="51"/>
      <c r="F695" s="51"/>
      <c r="J695" s="34"/>
      <c r="O695" s="38"/>
    </row>
    <row r="696" spans="4:15" s="39" customFormat="1" ht="12" customHeight="1">
      <c r="D696" s="51"/>
      <c r="E696" s="51"/>
      <c r="F696" s="51"/>
      <c r="J696" s="34"/>
      <c r="O696" s="38"/>
    </row>
    <row r="697" spans="4:15" s="39" customFormat="1" ht="12" customHeight="1">
      <c r="D697" s="51"/>
      <c r="E697" s="51"/>
      <c r="F697" s="51"/>
      <c r="J697" s="34"/>
      <c r="O697" s="38"/>
    </row>
    <row r="698" spans="4:15" s="39" customFormat="1" ht="12" customHeight="1">
      <c r="D698" s="51"/>
      <c r="E698" s="51"/>
      <c r="F698" s="51"/>
      <c r="J698" s="34"/>
      <c r="O698" s="38"/>
    </row>
    <row r="699" spans="4:15" s="39" customFormat="1" ht="12" customHeight="1">
      <c r="D699" s="51"/>
      <c r="E699" s="51"/>
      <c r="F699" s="51"/>
      <c r="J699" s="34"/>
      <c r="O699" s="38"/>
    </row>
    <row r="700" spans="4:15" s="39" customFormat="1" ht="12" customHeight="1">
      <c r="D700" s="51"/>
      <c r="E700" s="51"/>
      <c r="F700" s="51"/>
      <c r="J700" s="34"/>
      <c r="O700" s="38"/>
    </row>
    <row r="701" spans="4:15" s="39" customFormat="1" ht="12" customHeight="1">
      <c r="D701" s="51"/>
      <c r="E701" s="51"/>
      <c r="F701" s="51"/>
      <c r="J701" s="34"/>
      <c r="O701" s="38"/>
    </row>
    <row r="702" spans="4:15" s="39" customFormat="1" ht="12" customHeight="1">
      <c r="D702" s="51"/>
      <c r="E702" s="51"/>
      <c r="F702" s="51"/>
      <c r="J702" s="34"/>
      <c r="O702" s="38"/>
    </row>
    <row r="703" spans="4:15" s="39" customFormat="1" ht="12" customHeight="1">
      <c r="D703" s="51"/>
      <c r="E703" s="51"/>
      <c r="F703" s="51"/>
      <c r="J703" s="34"/>
      <c r="O703" s="38"/>
    </row>
    <row r="704" spans="4:15" s="39" customFormat="1" ht="12" customHeight="1">
      <c r="D704" s="51"/>
      <c r="E704" s="51"/>
      <c r="F704" s="51"/>
      <c r="J704" s="34"/>
      <c r="O704" s="38"/>
    </row>
    <row r="705" spans="4:15" s="39" customFormat="1" ht="12" customHeight="1">
      <c r="D705" s="51"/>
      <c r="E705" s="51"/>
      <c r="F705" s="51"/>
      <c r="J705" s="34"/>
      <c r="O705" s="38"/>
    </row>
    <row r="706" spans="4:15" s="39" customFormat="1" ht="12" customHeight="1">
      <c r="D706" s="51"/>
      <c r="E706" s="51"/>
      <c r="F706" s="51"/>
      <c r="J706" s="34"/>
      <c r="O706" s="38"/>
    </row>
    <row r="707" spans="4:15" s="39" customFormat="1" ht="12" customHeight="1">
      <c r="D707" s="51"/>
      <c r="E707" s="51"/>
      <c r="F707" s="51"/>
      <c r="J707" s="34"/>
      <c r="O707" s="38"/>
    </row>
    <row r="708" spans="4:15" s="39" customFormat="1" ht="12" customHeight="1">
      <c r="D708" s="51"/>
      <c r="E708" s="51"/>
      <c r="F708" s="51"/>
      <c r="J708" s="34"/>
      <c r="O708" s="38"/>
    </row>
    <row r="709" spans="4:15" s="39" customFormat="1" ht="12" customHeight="1">
      <c r="D709" s="51"/>
      <c r="E709" s="51"/>
      <c r="F709" s="51"/>
      <c r="J709" s="34"/>
      <c r="O709" s="38"/>
    </row>
    <row r="710" spans="4:15" s="39" customFormat="1" ht="12" customHeight="1">
      <c r="D710" s="51"/>
      <c r="E710" s="51"/>
      <c r="F710" s="51"/>
      <c r="J710" s="34"/>
      <c r="O710" s="38"/>
    </row>
    <row r="711" spans="4:15" s="39" customFormat="1" ht="12" customHeight="1">
      <c r="D711" s="51"/>
      <c r="E711" s="51"/>
      <c r="F711" s="51"/>
      <c r="J711" s="34"/>
      <c r="O711" s="38"/>
    </row>
    <row r="712" spans="4:15" s="39" customFormat="1" ht="12" customHeight="1">
      <c r="D712" s="51"/>
      <c r="E712" s="51"/>
      <c r="F712" s="51"/>
      <c r="J712" s="34"/>
      <c r="O712" s="38"/>
    </row>
    <row r="713" spans="4:15" s="39" customFormat="1" ht="12" customHeight="1">
      <c r="D713" s="51"/>
      <c r="E713" s="51"/>
      <c r="F713" s="51"/>
      <c r="J713" s="34"/>
      <c r="O713" s="38"/>
    </row>
    <row r="714" spans="4:15" s="39" customFormat="1" ht="12" customHeight="1">
      <c r="D714" s="51"/>
      <c r="E714" s="51"/>
      <c r="F714" s="51"/>
      <c r="J714" s="34"/>
      <c r="O714" s="38"/>
    </row>
    <row r="715" spans="4:15" s="39" customFormat="1" ht="12" customHeight="1">
      <c r="D715" s="51"/>
      <c r="E715" s="51"/>
      <c r="F715" s="51"/>
      <c r="J715" s="34"/>
      <c r="O715" s="38"/>
    </row>
    <row r="716" spans="4:15" s="39" customFormat="1" ht="12" customHeight="1">
      <c r="D716" s="51"/>
      <c r="E716" s="51"/>
      <c r="F716" s="51"/>
      <c r="J716" s="34"/>
      <c r="O716" s="38"/>
    </row>
    <row r="717" spans="4:15" s="39" customFormat="1" ht="12" customHeight="1">
      <c r="D717" s="51"/>
      <c r="E717" s="51"/>
      <c r="F717" s="51"/>
      <c r="J717" s="34"/>
      <c r="O717" s="38"/>
    </row>
    <row r="718" spans="4:15" s="39" customFormat="1" ht="12" customHeight="1">
      <c r="D718" s="51"/>
      <c r="E718" s="51"/>
      <c r="F718" s="51"/>
      <c r="J718" s="34"/>
      <c r="O718" s="38"/>
    </row>
    <row r="719" spans="4:15" s="39" customFormat="1" ht="12" customHeight="1">
      <c r="D719" s="51"/>
      <c r="E719" s="51"/>
      <c r="F719" s="51"/>
      <c r="J719" s="34"/>
      <c r="O719" s="38"/>
    </row>
    <row r="720" spans="4:15" s="39" customFormat="1" ht="12" customHeight="1">
      <c r="D720" s="51"/>
      <c r="E720" s="51"/>
      <c r="F720" s="51"/>
      <c r="J720" s="34"/>
      <c r="O720" s="38"/>
    </row>
    <row r="721" spans="4:15" s="39" customFormat="1" ht="12" customHeight="1">
      <c r="D721" s="51"/>
      <c r="E721" s="51"/>
      <c r="F721" s="51"/>
      <c r="J721" s="34"/>
      <c r="O721" s="38"/>
    </row>
    <row r="722" spans="4:15" s="39" customFormat="1" ht="12" customHeight="1">
      <c r="D722" s="51"/>
      <c r="E722" s="51"/>
      <c r="F722" s="51"/>
      <c r="J722" s="34"/>
      <c r="O722" s="38"/>
    </row>
    <row r="723" spans="4:15" s="39" customFormat="1" ht="12" customHeight="1">
      <c r="D723" s="51"/>
      <c r="E723" s="51"/>
      <c r="F723" s="51"/>
      <c r="J723" s="34"/>
      <c r="O723" s="38"/>
    </row>
    <row r="724" spans="4:15" s="39" customFormat="1" ht="12" customHeight="1">
      <c r="D724" s="51"/>
      <c r="E724" s="51"/>
      <c r="F724" s="51"/>
      <c r="J724" s="34"/>
      <c r="O724" s="38"/>
    </row>
    <row r="725" spans="4:15" s="39" customFormat="1" ht="12" customHeight="1">
      <c r="D725" s="51"/>
      <c r="E725" s="51"/>
      <c r="F725" s="51"/>
      <c r="J725" s="34"/>
      <c r="O725" s="38"/>
    </row>
    <row r="726" spans="4:15" s="39" customFormat="1" ht="12" customHeight="1">
      <c r="D726" s="51"/>
      <c r="E726" s="51"/>
      <c r="F726" s="51"/>
      <c r="J726" s="34"/>
      <c r="O726" s="38"/>
    </row>
    <row r="727" spans="4:15" s="39" customFormat="1" ht="12" customHeight="1">
      <c r="D727" s="51"/>
      <c r="E727" s="51"/>
      <c r="F727" s="51"/>
      <c r="J727" s="34"/>
      <c r="O727" s="38"/>
    </row>
    <row r="728" spans="4:15" s="39" customFormat="1" ht="12" customHeight="1">
      <c r="D728" s="51"/>
      <c r="E728" s="51"/>
      <c r="F728" s="51"/>
      <c r="J728" s="34"/>
      <c r="O728" s="38"/>
    </row>
    <row r="729" spans="4:15" s="39" customFormat="1" ht="12" customHeight="1">
      <c r="D729" s="51"/>
      <c r="E729" s="51"/>
      <c r="F729" s="51"/>
      <c r="J729" s="34"/>
      <c r="O729" s="38"/>
    </row>
    <row r="730" spans="4:15" s="39" customFormat="1" ht="12" customHeight="1">
      <c r="D730" s="51"/>
      <c r="E730" s="51"/>
      <c r="F730" s="51"/>
      <c r="J730" s="34"/>
      <c r="O730" s="38"/>
    </row>
    <row r="731" spans="4:15" s="39" customFormat="1" ht="12" customHeight="1">
      <c r="D731" s="51"/>
      <c r="E731" s="51"/>
      <c r="F731" s="51"/>
      <c r="J731" s="34"/>
      <c r="O731" s="38"/>
    </row>
    <row r="732" spans="4:15" s="39" customFormat="1" ht="12" customHeight="1">
      <c r="D732" s="51"/>
      <c r="E732" s="51"/>
      <c r="F732" s="51"/>
      <c r="J732" s="34"/>
      <c r="O732" s="38"/>
    </row>
    <row r="733" spans="4:15" s="39" customFormat="1" ht="12" customHeight="1">
      <c r="D733" s="51"/>
      <c r="E733" s="51"/>
      <c r="F733" s="51"/>
      <c r="J733" s="34"/>
      <c r="O733" s="38"/>
    </row>
    <row r="734" spans="4:15" s="39" customFormat="1" ht="12" customHeight="1">
      <c r="D734" s="51"/>
      <c r="E734" s="51"/>
      <c r="F734" s="51"/>
      <c r="J734" s="34"/>
      <c r="O734" s="38"/>
    </row>
    <row r="735" spans="4:15" s="39" customFormat="1" ht="12" customHeight="1">
      <c r="D735" s="51"/>
      <c r="E735" s="51"/>
      <c r="F735" s="51"/>
      <c r="J735" s="34"/>
      <c r="O735" s="38"/>
    </row>
    <row r="736" spans="4:15" s="39" customFormat="1" ht="12" customHeight="1">
      <c r="D736" s="51"/>
      <c r="E736" s="51"/>
      <c r="F736" s="51"/>
      <c r="J736" s="34"/>
      <c r="O736" s="38"/>
    </row>
    <row r="737" spans="4:15" s="39" customFormat="1" ht="12" customHeight="1">
      <c r="D737" s="51"/>
      <c r="E737" s="51"/>
      <c r="F737" s="51"/>
      <c r="J737" s="34"/>
      <c r="O737" s="38"/>
    </row>
    <row r="738" spans="4:15" s="39" customFormat="1" ht="12" customHeight="1">
      <c r="D738" s="51"/>
      <c r="E738" s="51"/>
      <c r="F738" s="51"/>
      <c r="J738" s="34"/>
      <c r="O738" s="38"/>
    </row>
    <row r="739" spans="4:15" s="39" customFormat="1" ht="12" customHeight="1">
      <c r="D739" s="51"/>
      <c r="E739" s="51"/>
      <c r="F739" s="51"/>
      <c r="J739" s="34"/>
      <c r="O739" s="38"/>
    </row>
    <row r="740" spans="4:15" s="39" customFormat="1" ht="12" customHeight="1">
      <c r="D740" s="51"/>
      <c r="E740" s="51"/>
      <c r="F740" s="51"/>
      <c r="J740" s="34"/>
      <c r="O740" s="38"/>
    </row>
    <row r="741" spans="4:15" s="39" customFormat="1" ht="12" customHeight="1">
      <c r="D741" s="51"/>
      <c r="E741" s="51"/>
      <c r="F741" s="51"/>
      <c r="J741" s="34"/>
      <c r="O741" s="38"/>
    </row>
    <row r="742" spans="4:15" s="39" customFormat="1" ht="12" customHeight="1">
      <c r="D742" s="51"/>
      <c r="E742" s="51"/>
      <c r="F742" s="51"/>
      <c r="J742" s="34"/>
      <c r="O742" s="38"/>
    </row>
    <row r="743" spans="4:15" s="39" customFormat="1" ht="12" customHeight="1">
      <c r="D743" s="51"/>
      <c r="E743" s="51"/>
      <c r="F743" s="51"/>
      <c r="J743" s="34"/>
      <c r="O743" s="38"/>
    </row>
    <row r="744" spans="4:15" s="39" customFormat="1" ht="12" customHeight="1">
      <c r="D744" s="51"/>
      <c r="E744" s="51"/>
      <c r="F744" s="51"/>
      <c r="J744" s="34"/>
      <c r="O744" s="38"/>
    </row>
    <row r="745" spans="4:15" s="39" customFormat="1" ht="12" customHeight="1">
      <c r="D745" s="51"/>
      <c r="E745" s="51"/>
      <c r="F745" s="51"/>
      <c r="J745" s="34"/>
      <c r="O745" s="38"/>
    </row>
    <row r="746" spans="4:15" s="39" customFormat="1" ht="12" customHeight="1">
      <c r="D746" s="51"/>
      <c r="E746" s="51"/>
      <c r="F746" s="51"/>
      <c r="J746" s="34"/>
      <c r="O746" s="38"/>
    </row>
    <row r="747" spans="4:15" s="39" customFormat="1" ht="12" customHeight="1">
      <c r="D747" s="51"/>
      <c r="E747" s="51"/>
      <c r="F747" s="51"/>
      <c r="J747" s="34"/>
      <c r="O747" s="38"/>
    </row>
    <row r="748" spans="4:15" s="39" customFormat="1" ht="12" customHeight="1">
      <c r="D748" s="51"/>
      <c r="E748" s="51"/>
      <c r="F748" s="51"/>
      <c r="J748" s="34"/>
      <c r="O748" s="38"/>
    </row>
    <row r="749" spans="4:15" s="39" customFormat="1" ht="12" customHeight="1">
      <c r="D749" s="51"/>
      <c r="E749" s="51"/>
      <c r="F749" s="51"/>
      <c r="J749" s="34"/>
      <c r="O749" s="38"/>
    </row>
    <row r="750" spans="4:15" s="39" customFormat="1" ht="12" customHeight="1">
      <c r="D750" s="51"/>
      <c r="E750" s="51"/>
      <c r="F750" s="51"/>
      <c r="J750" s="34"/>
      <c r="O750" s="38"/>
    </row>
    <row r="751" spans="4:15" s="39" customFormat="1" ht="12" customHeight="1">
      <c r="D751" s="51"/>
      <c r="E751" s="51"/>
      <c r="F751" s="51"/>
      <c r="J751" s="34"/>
      <c r="O751" s="38"/>
    </row>
    <row r="752" spans="4:15" s="39" customFormat="1" ht="12" customHeight="1">
      <c r="D752" s="51"/>
      <c r="E752" s="51"/>
      <c r="F752" s="51"/>
      <c r="J752" s="34"/>
      <c r="O752" s="38"/>
    </row>
    <row r="753" spans="4:15" s="39" customFormat="1" ht="12" customHeight="1">
      <c r="D753" s="51"/>
      <c r="E753" s="51"/>
      <c r="F753" s="51"/>
      <c r="J753" s="34"/>
      <c r="O753" s="38"/>
    </row>
    <row r="754" spans="4:15" s="39" customFormat="1" ht="12" customHeight="1">
      <c r="D754" s="51"/>
      <c r="E754" s="51"/>
      <c r="F754" s="51"/>
      <c r="J754" s="34"/>
      <c r="O754" s="38"/>
    </row>
    <row r="755" spans="4:15" s="39" customFormat="1" ht="12" customHeight="1">
      <c r="D755" s="51"/>
      <c r="E755" s="51"/>
      <c r="F755" s="51"/>
      <c r="J755" s="34"/>
      <c r="O755" s="38"/>
    </row>
    <row r="756" spans="4:15" s="39" customFormat="1" ht="12" customHeight="1">
      <c r="D756" s="51"/>
      <c r="E756" s="51"/>
      <c r="F756" s="51"/>
      <c r="J756" s="34"/>
      <c r="O756" s="38"/>
    </row>
    <row r="757" spans="4:15" s="39" customFormat="1" ht="12" customHeight="1">
      <c r="D757" s="51"/>
      <c r="E757" s="51"/>
      <c r="F757" s="51"/>
      <c r="J757" s="34"/>
      <c r="O757" s="38"/>
    </row>
    <row r="758" spans="4:15" s="39" customFormat="1" ht="12" customHeight="1">
      <c r="D758" s="51"/>
      <c r="E758" s="51"/>
      <c r="F758" s="51"/>
      <c r="J758" s="34"/>
      <c r="O758" s="38"/>
    </row>
    <row r="759" spans="4:15" s="39" customFormat="1" ht="12" customHeight="1">
      <c r="D759" s="51"/>
      <c r="E759" s="51"/>
      <c r="F759" s="51"/>
      <c r="J759" s="34"/>
      <c r="O759" s="38"/>
    </row>
    <row r="760" spans="4:15" s="39" customFormat="1" ht="12" customHeight="1">
      <c r="D760" s="51"/>
      <c r="E760" s="51"/>
      <c r="F760" s="51"/>
      <c r="J760" s="34"/>
      <c r="O760" s="38"/>
    </row>
    <row r="761" spans="4:15" s="39" customFormat="1" ht="12" customHeight="1">
      <c r="D761" s="51"/>
      <c r="E761" s="51"/>
      <c r="F761" s="51"/>
      <c r="J761" s="34"/>
      <c r="O761" s="38"/>
    </row>
    <row r="762" spans="4:15" s="39" customFormat="1" ht="12" customHeight="1">
      <c r="D762" s="51"/>
      <c r="E762" s="51"/>
      <c r="F762" s="51"/>
      <c r="J762" s="34"/>
      <c r="O762" s="38"/>
    </row>
    <row r="763" spans="4:15" s="39" customFormat="1" ht="12" customHeight="1">
      <c r="D763" s="51"/>
      <c r="E763" s="51"/>
      <c r="F763" s="51"/>
      <c r="J763" s="34"/>
      <c r="O763" s="38"/>
    </row>
    <row r="764" spans="4:15" s="39" customFormat="1" ht="12" customHeight="1">
      <c r="D764" s="51"/>
      <c r="E764" s="51"/>
      <c r="F764" s="51"/>
      <c r="J764" s="34"/>
      <c r="O764" s="38"/>
    </row>
    <row r="765" spans="4:15" s="39" customFormat="1" ht="12" customHeight="1">
      <c r="D765" s="51"/>
      <c r="E765" s="51"/>
      <c r="F765" s="51"/>
      <c r="J765" s="34"/>
      <c r="O765" s="38"/>
    </row>
    <row r="766" spans="4:15" s="39" customFormat="1" ht="12" customHeight="1">
      <c r="D766" s="51"/>
      <c r="E766" s="51"/>
      <c r="F766" s="51"/>
      <c r="J766" s="34"/>
      <c r="O766" s="38"/>
    </row>
    <row r="767" spans="4:15" s="39" customFormat="1" ht="12" customHeight="1">
      <c r="D767" s="51"/>
      <c r="E767" s="51"/>
      <c r="F767" s="51"/>
      <c r="J767" s="34"/>
      <c r="O767" s="38"/>
    </row>
    <row r="768" spans="4:15" s="39" customFormat="1" ht="12" customHeight="1">
      <c r="D768" s="51"/>
      <c r="E768" s="51"/>
      <c r="F768" s="51"/>
      <c r="J768" s="34"/>
      <c r="O768" s="38"/>
    </row>
    <row r="769" spans="4:15" s="39" customFormat="1" ht="12" customHeight="1">
      <c r="D769" s="51"/>
      <c r="E769" s="51"/>
      <c r="F769" s="51"/>
      <c r="J769" s="34"/>
      <c r="O769" s="38"/>
    </row>
    <row r="770" spans="4:15" s="39" customFormat="1" ht="12" customHeight="1">
      <c r="D770" s="51"/>
      <c r="E770" s="51"/>
      <c r="F770" s="51"/>
      <c r="J770" s="34"/>
      <c r="O770" s="38"/>
    </row>
    <row r="771" spans="4:15" s="39" customFormat="1" ht="12" customHeight="1">
      <c r="D771" s="51"/>
      <c r="E771" s="51"/>
      <c r="F771" s="51"/>
      <c r="J771" s="34"/>
      <c r="O771" s="38"/>
    </row>
    <row r="772" spans="4:15" s="39" customFormat="1" ht="12" customHeight="1">
      <c r="D772" s="51"/>
      <c r="E772" s="51"/>
      <c r="F772" s="51"/>
      <c r="J772" s="34"/>
      <c r="O772" s="38"/>
    </row>
    <row r="773" spans="4:15" s="39" customFormat="1" ht="12" customHeight="1">
      <c r="D773" s="51"/>
      <c r="E773" s="51"/>
      <c r="F773" s="51"/>
      <c r="J773" s="34"/>
      <c r="O773" s="38"/>
    </row>
    <row r="774" spans="4:15" s="39" customFormat="1" ht="12" customHeight="1">
      <c r="D774" s="51"/>
      <c r="E774" s="51"/>
      <c r="F774" s="51"/>
      <c r="J774" s="34"/>
      <c r="O774" s="38"/>
    </row>
    <row r="775" spans="4:15" s="39" customFormat="1" ht="12" customHeight="1">
      <c r="D775" s="51"/>
      <c r="E775" s="51"/>
      <c r="F775" s="51"/>
      <c r="J775" s="34"/>
      <c r="O775" s="38"/>
    </row>
    <row r="776" spans="4:15" s="39" customFormat="1" ht="12" customHeight="1">
      <c r="D776" s="51"/>
      <c r="E776" s="51"/>
      <c r="F776" s="51"/>
      <c r="J776" s="34"/>
      <c r="O776" s="38"/>
    </row>
    <row r="777" spans="4:15" s="39" customFormat="1" ht="12" customHeight="1">
      <c r="D777" s="51"/>
      <c r="E777" s="51"/>
      <c r="F777" s="51"/>
      <c r="J777" s="34"/>
      <c r="O777" s="38"/>
    </row>
    <row r="778" spans="4:15" s="39" customFormat="1" ht="12" customHeight="1">
      <c r="D778" s="51"/>
      <c r="E778" s="51"/>
      <c r="F778" s="51"/>
      <c r="J778" s="34"/>
      <c r="O778" s="38"/>
    </row>
    <row r="779" spans="4:15" s="39" customFormat="1" ht="12" customHeight="1">
      <c r="D779" s="51"/>
      <c r="E779" s="51"/>
      <c r="F779" s="51"/>
      <c r="J779" s="34"/>
      <c r="O779" s="38"/>
    </row>
    <row r="780" spans="4:15" s="39" customFormat="1" ht="12" customHeight="1">
      <c r="D780" s="51"/>
      <c r="E780" s="51"/>
      <c r="F780" s="51"/>
      <c r="J780" s="34"/>
      <c r="O780" s="38"/>
    </row>
    <row r="781" spans="4:15" s="39" customFormat="1" ht="12" customHeight="1">
      <c r="D781" s="51"/>
      <c r="E781" s="51"/>
      <c r="F781" s="51"/>
      <c r="J781" s="34"/>
      <c r="O781" s="38"/>
    </row>
    <row r="782" spans="4:15" s="39" customFormat="1" ht="12" customHeight="1">
      <c r="D782" s="51"/>
      <c r="E782" s="51"/>
      <c r="F782" s="51"/>
      <c r="J782" s="34"/>
      <c r="O782" s="38"/>
    </row>
    <row r="783" spans="4:15" s="39" customFormat="1" ht="12" customHeight="1">
      <c r="D783" s="51"/>
      <c r="E783" s="51"/>
      <c r="F783" s="51"/>
      <c r="J783" s="34"/>
      <c r="O783" s="38"/>
    </row>
    <row r="784" spans="4:15" s="39" customFormat="1" ht="12" customHeight="1">
      <c r="D784" s="51"/>
      <c r="E784" s="51"/>
      <c r="F784" s="51"/>
      <c r="J784" s="34"/>
      <c r="O784" s="38"/>
    </row>
    <row r="785" spans="4:15" s="39" customFormat="1" ht="12" customHeight="1">
      <c r="D785" s="51"/>
      <c r="E785" s="51"/>
      <c r="F785" s="51"/>
      <c r="J785" s="34"/>
      <c r="O785" s="38"/>
    </row>
    <row r="786" spans="4:15" s="39" customFormat="1" ht="12" customHeight="1">
      <c r="D786" s="51"/>
      <c r="E786" s="51"/>
      <c r="F786" s="51"/>
      <c r="J786" s="34"/>
      <c r="O786" s="38"/>
    </row>
    <row r="787" spans="4:15" s="39" customFormat="1" ht="12" customHeight="1">
      <c r="D787" s="51"/>
      <c r="E787" s="51"/>
      <c r="F787" s="51"/>
      <c r="J787" s="34"/>
      <c r="O787" s="38"/>
    </row>
    <row r="788" spans="4:15" s="39" customFormat="1" ht="12" customHeight="1">
      <c r="D788" s="51"/>
      <c r="E788" s="51"/>
      <c r="F788" s="51"/>
      <c r="J788" s="34"/>
      <c r="O788" s="38"/>
    </row>
    <row r="789" spans="4:15" s="39" customFormat="1" ht="12" customHeight="1">
      <c r="D789" s="51"/>
      <c r="E789" s="51"/>
      <c r="F789" s="51"/>
      <c r="J789" s="34"/>
      <c r="O789" s="38"/>
    </row>
    <row r="790" spans="4:15" s="39" customFormat="1" ht="12" customHeight="1">
      <c r="D790" s="51"/>
      <c r="E790" s="51"/>
      <c r="F790" s="51"/>
      <c r="J790" s="34"/>
      <c r="O790" s="38"/>
    </row>
    <row r="791" spans="4:15" s="39" customFormat="1" ht="12" customHeight="1">
      <c r="D791" s="51"/>
      <c r="E791" s="51"/>
      <c r="F791" s="51"/>
      <c r="J791" s="34"/>
      <c r="O791" s="38"/>
    </row>
    <row r="792" spans="4:15" s="39" customFormat="1" ht="12" customHeight="1">
      <c r="D792" s="51"/>
      <c r="E792" s="51"/>
      <c r="F792" s="51"/>
      <c r="J792" s="34"/>
      <c r="O792" s="38"/>
    </row>
    <row r="793" spans="4:15" s="39" customFormat="1" ht="12" customHeight="1">
      <c r="D793" s="51"/>
      <c r="E793" s="51"/>
      <c r="F793" s="51"/>
      <c r="J793" s="34"/>
      <c r="O793" s="38"/>
    </row>
    <row r="794" spans="4:15" s="39" customFormat="1" ht="12" customHeight="1">
      <c r="D794" s="51"/>
      <c r="E794" s="51"/>
      <c r="F794" s="51"/>
      <c r="J794" s="34"/>
      <c r="O794" s="38"/>
    </row>
    <row r="795" spans="4:15" s="39" customFormat="1" ht="12" customHeight="1">
      <c r="D795" s="51"/>
      <c r="E795" s="51"/>
      <c r="F795" s="51"/>
      <c r="J795" s="34"/>
      <c r="O795" s="38"/>
    </row>
    <row r="796" spans="4:15" s="39" customFormat="1" ht="12" customHeight="1">
      <c r="D796" s="51"/>
      <c r="E796" s="51"/>
      <c r="F796" s="51"/>
      <c r="J796" s="34"/>
      <c r="O796" s="38"/>
    </row>
    <row r="797" spans="4:15" s="39" customFormat="1" ht="12" customHeight="1">
      <c r="D797" s="51"/>
      <c r="E797" s="51"/>
      <c r="F797" s="51"/>
      <c r="J797" s="34"/>
      <c r="O797" s="38"/>
    </row>
    <row r="798" spans="4:15" s="39" customFormat="1" ht="12" customHeight="1">
      <c r="D798" s="51"/>
      <c r="E798" s="51"/>
      <c r="F798" s="51"/>
      <c r="J798" s="34"/>
      <c r="O798" s="38"/>
    </row>
    <row r="799" spans="4:15" s="39" customFormat="1" ht="12" customHeight="1">
      <c r="D799" s="51"/>
      <c r="E799" s="51"/>
      <c r="F799" s="51"/>
      <c r="J799" s="34"/>
      <c r="O799" s="38"/>
    </row>
    <row r="800" spans="4:15" s="39" customFormat="1" ht="12" customHeight="1">
      <c r="D800" s="51"/>
      <c r="E800" s="51"/>
      <c r="F800" s="51"/>
      <c r="J800" s="34"/>
      <c r="O800" s="38"/>
    </row>
    <row r="801" spans="4:15" s="39" customFormat="1" ht="12" customHeight="1">
      <c r="D801" s="51"/>
      <c r="E801" s="51"/>
      <c r="F801" s="51"/>
      <c r="J801" s="34"/>
      <c r="O801" s="38"/>
    </row>
    <row r="802" spans="4:15" s="39" customFormat="1" ht="12" customHeight="1">
      <c r="D802" s="51"/>
      <c r="E802" s="51"/>
      <c r="F802" s="51"/>
      <c r="J802" s="34"/>
      <c r="O802" s="38"/>
    </row>
    <row r="803" spans="4:15" s="39" customFormat="1" ht="12" customHeight="1">
      <c r="D803" s="51"/>
      <c r="E803" s="51"/>
      <c r="F803" s="51"/>
      <c r="J803" s="34"/>
      <c r="O803" s="38"/>
    </row>
    <row r="804" spans="4:15" s="39" customFormat="1" ht="12" customHeight="1">
      <c r="D804" s="51"/>
      <c r="E804" s="51"/>
      <c r="F804" s="51"/>
      <c r="J804" s="34"/>
      <c r="O804" s="38"/>
    </row>
    <row r="805" spans="4:15" s="39" customFormat="1" ht="12" customHeight="1">
      <c r="D805" s="51"/>
      <c r="E805" s="51"/>
      <c r="F805" s="51"/>
      <c r="J805" s="34"/>
      <c r="O805" s="38"/>
    </row>
    <row r="806" spans="4:15" s="39" customFormat="1" ht="12" customHeight="1">
      <c r="D806" s="51"/>
      <c r="E806" s="51"/>
      <c r="F806" s="51"/>
      <c r="J806" s="34"/>
      <c r="O806" s="38"/>
    </row>
    <row r="807" spans="4:15" s="39" customFormat="1" ht="12" customHeight="1">
      <c r="D807" s="51"/>
      <c r="E807" s="51"/>
      <c r="F807" s="51"/>
      <c r="J807" s="34"/>
      <c r="O807" s="38"/>
    </row>
    <row r="808" spans="4:15" s="39" customFormat="1" ht="12" customHeight="1">
      <c r="D808" s="51"/>
      <c r="E808" s="51"/>
      <c r="F808" s="51"/>
      <c r="J808" s="34"/>
      <c r="O808" s="38"/>
    </row>
    <row r="809" spans="4:15" s="39" customFormat="1" ht="12" customHeight="1">
      <c r="D809" s="51"/>
      <c r="E809" s="51"/>
      <c r="F809" s="51"/>
      <c r="J809" s="34"/>
      <c r="O809" s="38"/>
    </row>
    <row r="810" spans="4:15" s="39" customFormat="1" ht="12" customHeight="1">
      <c r="D810" s="51"/>
      <c r="E810" s="51"/>
      <c r="F810" s="51"/>
      <c r="J810" s="34"/>
      <c r="O810" s="38"/>
    </row>
    <row r="811" spans="4:15" s="39" customFormat="1" ht="12" customHeight="1">
      <c r="D811" s="51"/>
      <c r="E811" s="51"/>
      <c r="F811" s="51"/>
      <c r="J811" s="34"/>
      <c r="O811" s="38"/>
    </row>
    <row r="812" spans="4:15" s="39" customFormat="1" ht="12" customHeight="1">
      <c r="D812" s="51"/>
      <c r="E812" s="51"/>
      <c r="F812" s="51"/>
      <c r="J812" s="34"/>
      <c r="O812" s="38"/>
    </row>
    <row r="813" spans="4:15" s="39" customFormat="1" ht="12" customHeight="1">
      <c r="D813" s="51"/>
      <c r="E813" s="51"/>
      <c r="F813" s="51"/>
      <c r="J813" s="34"/>
      <c r="O813" s="38"/>
    </row>
    <row r="814" spans="4:15" s="39" customFormat="1" ht="12" customHeight="1">
      <c r="D814" s="51"/>
      <c r="E814" s="51"/>
      <c r="F814" s="51"/>
      <c r="J814" s="34"/>
      <c r="O814" s="38"/>
    </row>
    <row r="815" spans="4:15" s="39" customFormat="1" ht="12" customHeight="1">
      <c r="D815" s="51"/>
      <c r="E815" s="51"/>
      <c r="F815" s="51"/>
      <c r="J815" s="34"/>
      <c r="O815" s="38"/>
    </row>
    <row r="816" spans="4:15" s="39" customFormat="1" ht="12" customHeight="1">
      <c r="D816" s="51"/>
      <c r="E816" s="51"/>
      <c r="F816" s="51"/>
      <c r="J816" s="34"/>
      <c r="O816" s="38"/>
    </row>
    <row r="817" spans="4:15" s="39" customFormat="1" ht="12" customHeight="1">
      <c r="D817" s="51"/>
      <c r="E817" s="51"/>
      <c r="F817" s="51"/>
      <c r="J817" s="34"/>
      <c r="O817" s="38"/>
    </row>
    <row r="818" spans="4:15" s="39" customFormat="1" ht="12" customHeight="1">
      <c r="D818" s="51"/>
      <c r="E818" s="51"/>
      <c r="F818" s="51"/>
      <c r="J818" s="34"/>
      <c r="O818" s="38"/>
    </row>
    <row r="819" spans="4:15" s="39" customFormat="1" ht="12" customHeight="1">
      <c r="D819" s="51"/>
      <c r="E819" s="51"/>
      <c r="F819" s="51"/>
      <c r="J819" s="34"/>
      <c r="O819" s="38"/>
    </row>
    <row r="820" spans="4:15" s="39" customFormat="1" ht="12" customHeight="1">
      <c r="D820" s="51"/>
      <c r="E820" s="51"/>
      <c r="F820" s="51"/>
      <c r="J820" s="34"/>
      <c r="O820" s="38"/>
    </row>
    <row r="821" spans="4:15" s="39" customFormat="1" ht="12" customHeight="1">
      <c r="D821" s="51"/>
      <c r="E821" s="51"/>
      <c r="F821" s="51"/>
      <c r="J821" s="34"/>
      <c r="O821" s="38"/>
    </row>
    <row r="822" spans="4:15" s="39" customFormat="1" ht="12" customHeight="1">
      <c r="D822" s="51"/>
      <c r="E822" s="51"/>
      <c r="F822" s="51"/>
      <c r="J822" s="34"/>
      <c r="O822" s="38"/>
    </row>
    <row r="823" spans="4:15" s="39" customFormat="1" ht="12" customHeight="1">
      <c r="D823" s="51"/>
      <c r="E823" s="51"/>
      <c r="F823" s="51"/>
      <c r="J823" s="34"/>
      <c r="O823" s="38"/>
    </row>
    <row r="824" spans="4:15" s="39" customFormat="1" ht="12" customHeight="1">
      <c r="D824" s="51"/>
      <c r="E824" s="51"/>
      <c r="F824" s="51"/>
      <c r="J824" s="34"/>
      <c r="O824" s="38"/>
    </row>
    <row r="825" spans="4:15" s="39" customFormat="1" ht="12" customHeight="1">
      <c r="D825" s="51"/>
      <c r="E825" s="51"/>
      <c r="F825" s="51"/>
      <c r="J825" s="34"/>
      <c r="O825" s="38"/>
    </row>
    <row r="826" spans="4:15" s="39" customFormat="1" ht="12" customHeight="1">
      <c r="D826" s="51"/>
      <c r="E826" s="51"/>
      <c r="F826" s="51"/>
      <c r="J826" s="34"/>
      <c r="O826" s="38"/>
    </row>
    <row r="827" spans="4:15" s="39" customFormat="1" ht="12" customHeight="1">
      <c r="D827" s="51"/>
      <c r="E827" s="51"/>
      <c r="F827" s="51"/>
      <c r="J827" s="34"/>
      <c r="O827" s="38"/>
    </row>
    <row r="828" spans="4:15" s="39" customFormat="1" ht="12" customHeight="1">
      <c r="D828" s="51"/>
      <c r="E828" s="51"/>
      <c r="F828" s="51"/>
      <c r="J828" s="34"/>
      <c r="O828" s="38"/>
    </row>
    <row r="829" spans="4:15" s="39" customFormat="1" ht="12" customHeight="1">
      <c r="D829" s="51"/>
      <c r="E829" s="51"/>
      <c r="F829" s="51"/>
      <c r="J829" s="34"/>
      <c r="O829" s="38"/>
    </row>
    <row r="830" spans="4:15" s="39" customFormat="1" ht="12" customHeight="1">
      <c r="D830" s="51"/>
      <c r="E830" s="51"/>
      <c r="F830" s="51"/>
      <c r="J830" s="34"/>
      <c r="O830" s="38"/>
    </row>
    <row r="831" spans="4:15" s="39" customFormat="1" ht="12" customHeight="1">
      <c r="D831" s="51"/>
      <c r="E831" s="51"/>
      <c r="F831" s="51"/>
      <c r="J831" s="34"/>
      <c r="O831" s="38"/>
    </row>
    <row r="832" spans="4:15" s="39" customFormat="1" ht="12" customHeight="1">
      <c r="D832" s="51"/>
      <c r="E832" s="51"/>
      <c r="F832" s="51"/>
      <c r="J832" s="34"/>
      <c r="O832" s="38"/>
    </row>
    <row r="833" spans="4:15" s="39" customFormat="1" ht="12" customHeight="1">
      <c r="D833" s="51"/>
      <c r="E833" s="51"/>
      <c r="F833" s="51"/>
      <c r="J833" s="34"/>
      <c r="O833" s="38"/>
    </row>
    <row r="834" spans="4:15" s="39" customFormat="1" ht="12" customHeight="1">
      <c r="D834" s="51"/>
      <c r="E834" s="51"/>
      <c r="F834" s="51"/>
      <c r="J834" s="34"/>
      <c r="O834" s="38"/>
    </row>
    <row r="835" spans="4:15" s="39" customFormat="1" ht="12" customHeight="1">
      <c r="D835" s="51"/>
      <c r="E835" s="51"/>
      <c r="F835" s="51"/>
      <c r="J835" s="34"/>
      <c r="O835" s="38"/>
    </row>
    <row r="836" spans="4:15" s="39" customFormat="1" ht="12" customHeight="1">
      <c r="D836" s="51"/>
      <c r="E836" s="51"/>
      <c r="F836" s="51"/>
      <c r="J836" s="34"/>
      <c r="O836" s="38"/>
    </row>
    <row r="837" spans="4:15" s="39" customFormat="1" ht="12" customHeight="1">
      <c r="D837" s="51"/>
      <c r="E837" s="51"/>
      <c r="F837" s="51"/>
      <c r="J837" s="34"/>
      <c r="O837" s="38"/>
    </row>
    <row r="838" spans="4:15" s="39" customFormat="1" ht="12" customHeight="1">
      <c r="D838" s="51"/>
      <c r="E838" s="51"/>
      <c r="F838" s="51"/>
      <c r="J838" s="34"/>
      <c r="O838" s="38"/>
    </row>
    <row r="839" spans="4:15" s="39" customFormat="1" ht="12" customHeight="1">
      <c r="D839" s="51"/>
      <c r="E839" s="51"/>
      <c r="F839" s="51"/>
      <c r="J839" s="34"/>
      <c r="O839" s="38"/>
    </row>
    <row r="840" spans="4:15" s="39" customFormat="1" ht="12" customHeight="1">
      <c r="D840" s="51"/>
      <c r="E840" s="51"/>
      <c r="F840" s="51"/>
      <c r="J840" s="34"/>
      <c r="O840" s="38"/>
    </row>
    <row r="841" spans="4:15" s="39" customFormat="1" ht="12" customHeight="1">
      <c r="D841" s="51"/>
      <c r="E841" s="51"/>
      <c r="F841" s="51"/>
      <c r="J841" s="34"/>
      <c r="O841" s="38"/>
    </row>
    <row r="842" spans="4:15" s="39" customFormat="1" ht="12" customHeight="1">
      <c r="D842" s="51"/>
      <c r="E842" s="51"/>
      <c r="F842" s="51"/>
      <c r="J842" s="34"/>
      <c r="O842" s="38"/>
    </row>
    <row r="843" spans="4:15" s="39" customFormat="1" ht="12" customHeight="1">
      <c r="D843" s="51"/>
      <c r="E843" s="51"/>
      <c r="F843" s="51"/>
      <c r="J843" s="34"/>
      <c r="O843" s="38"/>
    </row>
    <row r="844" spans="4:15" s="39" customFormat="1" ht="12" customHeight="1">
      <c r="D844" s="51"/>
      <c r="E844" s="51"/>
      <c r="F844" s="51"/>
      <c r="J844" s="34"/>
      <c r="O844" s="38"/>
    </row>
    <row r="845" spans="4:15" s="39" customFormat="1" ht="12" customHeight="1">
      <c r="D845" s="51"/>
      <c r="E845" s="51"/>
      <c r="F845" s="51"/>
      <c r="J845" s="34"/>
      <c r="O845" s="38"/>
    </row>
    <row r="846" spans="4:15" s="39" customFormat="1" ht="12" customHeight="1">
      <c r="D846" s="51"/>
      <c r="E846" s="51"/>
      <c r="F846" s="51"/>
      <c r="J846" s="34"/>
      <c r="O846" s="38"/>
    </row>
    <row r="847" spans="4:15" s="39" customFormat="1" ht="12" customHeight="1">
      <c r="D847" s="51"/>
      <c r="E847" s="51"/>
      <c r="F847" s="51"/>
      <c r="J847" s="34"/>
      <c r="O847" s="38"/>
    </row>
    <row r="848" spans="4:15" s="39" customFormat="1" ht="12" customHeight="1">
      <c r="D848" s="51"/>
      <c r="E848" s="51"/>
      <c r="F848" s="51"/>
      <c r="J848" s="34"/>
      <c r="O848" s="38"/>
    </row>
    <row r="849" spans="4:15" s="39" customFormat="1" ht="12" customHeight="1">
      <c r="D849" s="51"/>
      <c r="E849" s="51"/>
      <c r="F849" s="51"/>
      <c r="J849" s="34"/>
      <c r="O849" s="38"/>
    </row>
    <row r="850" spans="4:15" s="39" customFormat="1" ht="12" customHeight="1">
      <c r="D850" s="51"/>
      <c r="E850" s="51"/>
      <c r="F850" s="51"/>
      <c r="J850" s="34"/>
      <c r="O850" s="38"/>
    </row>
    <row r="851" spans="4:15" s="39" customFormat="1" ht="12" customHeight="1">
      <c r="D851" s="51"/>
      <c r="E851" s="51"/>
      <c r="F851" s="51"/>
      <c r="J851" s="34"/>
      <c r="O851" s="38"/>
    </row>
    <row r="852" spans="4:15" s="39" customFormat="1" ht="12" customHeight="1">
      <c r="D852" s="51"/>
      <c r="E852" s="51"/>
      <c r="F852" s="51"/>
      <c r="J852" s="34"/>
      <c r="O852" s="38"/>
    </row>
    <row r="853" spans="4:15" s="39" customFormat="1" ht="12" customHeight="1">
      <c r="D853" s="51"/>
      <c r="E853" s="51"/>
      <c r="F853" s="51"/>
      <c r="J853" s="34"/>
      <c r="O853" s="38"/>
    </row>
    <row r="854" spans="4:15" s="39" customFormat="1" ht="12" customHeight="1">
      <c r="D854" s="51"/>
      <c r="E854" s="51"/>
      <c r="F854" s="51"/>
      <c r="J854" s="34"/>
      <c r="O854" s="38"/>
    </row>
    <row r="855" spans="4:15" s="39" customFormat="1" ht="12" customHeight="1">
      <c r="D855" s="51"/>
      <c r="E855" s="51"/>
      <c r="F855" s="51"/>
      <c r="J855" s="34"/>
      <c r="O855" s="38"/>
    </row>
    <row r="856" spans="4:15" s="39" customFormat="1" ht="12" customHeight="1">
      <c r="D856" s="51"/>
      <c r="E856" s="51"/>
      <c r="F856" s="51"/>
      <c r="J856" s="34"/>
      <c r="O856" s="38"/>
    </row>
    <row r="857" spans="4:15" s="39" customFormat="1" ht="12" customHeight="1">
      <c r="D857" s="51"/>
      <c r="E857" s="51"/>
      <c r="F857" s="51"/>
      <c r="J857" s="34"/>
      <c r="O857" s="38"/>
    </row>
    <row r="858" spans="4:15" s="39" customFormat="1" ht="12" customHeight="1">
      <c r="D858" s="51"/>
      <c r="E858" s="51"/>
      <c r="F858" s="51"/>
      <c r="J858" s="34"/>
      <c r="O858" s="38"/>
    </row>
    <row r="859" spans="4:15" s="39" customFormat="1" ht="12" customHeight="1">
      <c r="D859" s="51"/>
      <c r="E859" s="51"/>
      <c r="F859" s="51"/>
      <c r="J859" s="34"/>
      <c r="O859" s="38"/>
    </row>
    <row r="860" spans="4:15" s="39" customFormat="1" ht="12" customHeight="1">
      <c r="D860" s="51"/>
      <c r="E860" s="51"/>
      <c r="F860" s="51"/>
      <c r="J860" s="34"/>
      <c r="O860" s="38"/>
    </row>
    <row r="861" spans="4:15" s="39" customFormat="1" ht="12" customHeight="1">
      <c r="D861" s="51"/>
      <c r="E861" s="51"/>
      <c r="F861" s="51"/>
      <c r="J861" s="34"/>
      <c r="O861" s="38"/>
    </row>
    <row r="862" spans="4:15" s="39" customFormat="1" ht="12" customHeight="1">
      <c r="D862" s="51"/>
      <c r="E862" s="51"/>
      <c r="F862" s="51"/>
      <c r="J862" s="34"/>
      <c r="O862" s="38"/>
    </row>
    <row r="863" spans="4:15" s="39" customFormat="1" ht="12" customHeight="1">
      <c r="D863" s="51"/>
      <c r="E863" s="51"/>
      <c r="F863" s="51"/>
      <c r="J863" s="34"/>
      <c r="O863" s="38"/>
    </row>
    <row r="864" spans="4:15" s="39" customFormat="1" ht="12" customHeight="1">
      <c r="D864" s="51"/>
      <c r="E864" s="51"/>
      <c r="F864" s="51"/>
      <c r="J864" s="34"/>
      <c r="O864" s="38"/>
    </row>
    <row r="865" spans="4:15" s="39" customFormat="1" ht="12" customHeight="1">
      <c r="D865" s="51"/>
      <c r="E865" s="51"/>
      <c r="F865" s="51"/>
      <c r="J865" s="34"/>
      <c r="O865" s="38"/>
    </row>
    <row r="866" spans="4:15" s="39" customFormat="1" ht="12" customHeight="1">
      <c r="D866" s="51"/>
      <c r="E866" s="51"/>
      <c r="F866" s="51"/>
      <c r="J866" s="34"/>
      <c r="O866" s="38"/>
    </row>
    <row r="867" spans="4:15" s="39" customFormat="1" ht="12" customHeight="1">
      <c r="D867" s="51"/>
      <c r="E867" s="51"/>
      <c r="F867" s="51"/>
      <c r="J867" s="34"/>
      <c r="O867" s="38"/>
    </row>
    <row r="868" spans="4:15" s="39" customFormat="1" ht="12" customHeight="1">
      <c r="D868" s="51"/>
      <c r="E868" s="51"/>
      <c r="F868" s="51"/>
      <c r="J868" s="34"/>
      <c r="O868" s="38"/>
    </row>
    <row r="869" spans="4:15" s="39" customFormat="1" ht="12" customHeight="1">
      <c r="D869" s="51"/>
      <c r="E869" s="51"/>
      <c r="F869" s="51"/>
      <c r="J869" s="34"/>
      <c r="O869" s="38"/>
    </row>
    <row r="870" spans="4:15" s="39" customFormat="1" ht="12" customHeight="1">
      <c r="D870" s="51"/>
      <c r="E870" s="51"/>
      <c r="F870" s="51"/>
      <c r="J870" s="34"/>
      <c r="O870" s="38"/>
    </row>
    <row r="871" spans="4:15" s="39" customFormat="1" ht="12" customHeight="1">
      <c r="D871" s="51"/>
      <c r="E871" s="51"/>
      <c r="F871" s="51"/>
      <c r="J871" s="34"/>
      <c r="O871" s="38"/>
    </row>
    <row r="872" spans="4:15" s="39" customFormat="1" ht="12" customHeight="1">
      <c r="D872" s="51"/>
      <c r="E872" s="51"/>
      <c r="F872" s="51"/>
      <c r="J872" s="34"/>
      <c r="O872" s="38"/>
    </row>
    <row r="873" spans="4:15" s="39" customFormat="1" ht="12" customHeight="1">
      <c r="D873" s="51"/>
      <c r="E873" s="51"/>
      <c r="F873" s="51"/>
      <c r="J873" s="34"/>
      <c r="O873" s="38"/>
    </row>
    <row r="874" spans="4:15" s="39" customFormat="1" ht="12" customHeight="1">
      <c r="D874" s="51"/>
      <c r="E874" s="51"/>
      <c r="F874" s="51"/>
      <c r="J874" s="34"/>
      <c r="O874" s="38"/>
    </row>
    <row r="875" spans="4:15" s="39" customFormat="1" ht="12" customHeight="1">
      <c r="D875" s="51"/>
      <c r="E875" s="51"/>
      <c r="F875" s="51"/>
      <c r="J875" s="34"/>
      <c r="O875" s="38"/>
    </row>
    <row r="876" spans="4:15" s="39" customFormat="1" ht="12" customHeight="1">
      <c r="D876" s="51"/>
      <c r="E876" s="51"/>
      <c r="F876" s="51"/>
      <c r="J876" s="34"/>
      <c r="O876" s="38"/>
    </row>
    <row r="877" spans="4:15" s="39" customFormat="1" ht="12" customHeight="1">
      <c r="D877" s="51"/>
      <c r="E877" s="51"/>
      <c r="F877" s="51"/>
      <c r="J877" s="34"/>
      <c r="O877" s="38"/>
    </row>
    <row r="878" spans="4:15" s="39" customFormat="1" ht="12" customHeight="1">
      <c r="D878" s="51"/>
      <c r="E878" s="51"/>
      <c r="F878" s="51"/>
      <c r="J878" s="34"/>
      <c r="O878" s="38"/>
    </row>
    <row r="879" spans="4:15" s="39" customFormat="1" ht="12" customHeight="1">
      <c r="D879" s="51"/>
      <c r="E879" s="51"/>
      <c r="F879" s="51"/>
      <c r="J879" s="34"/>
      <c r="O879" s="38"/>
    </row>
    <row r="880" spans="4:15" s="39" customFormat="1" ht="12" customHeight="1">
      <c r="D880" s="51"/>
      <c r="E880" s="51"/>
      <c r="F880" s="51"/>
      <c r="J880" s="34"/>
      <c r="O880" s="38"/>
    </row>
    <row r="881" spans="4:15" s="39" customFormat="1" ht="12" customHeight="1">
      <c r="D881" s="51"/>
      <c r="E881" s="51"/>
      <c r="F881" s="51"/>
      <c r="J881" s="34"/>
      <c r="O881" s="38"/>
    </row>
    <row r="882" spans="4:15" s="39" customFormat="1" ht="12" customHeight="1">
      <c r="D882" s="51"/>
      <c r="E882" s="51"/>
      <c r="F882" s="51"/>
      <c r="J882" s="34"/>
      <c r="O882" s="38"/>
    </row>
    <row r="883" spans="4:15" s="39" customFormat="1" ht="12" customHeight="1">
      <c r="D883" s="51"/>
      <c r="E883" s="51"/>
      <c r="F883" s="51"/>
      <c r="J883" s="34"/>
      <c r="O883" s="38"/>
    </row>
    <row r="884" spans="4:15" s="39" customFormat="1" ht="12" customHeight="1">
      <c r="D884" s="51"/>
      <c r="E884" s="51"/>
      <c r="F884" s="51"/>
      <c r="J884" s="34"/>
      <c r="O884" s="38"/>
    </row>
    <row r="885" spans="4:15" s="39" customFormat="1" ht="12" customHeight="1">
      <c r="D885" s="51"/>
      <c r="E885" s="51"/>
      <c r="F885" s="51"/>
      <c r="J885" s="34"/>
      <c r="O885" s="38"/>
    </row>
    <row r="886" spans="4:15" s="39" customFormat="1" ht="12" customHeight="1">
      <c r="D886" s="51"/>
      <c r="E886" s="51"/>
      <c r="F886" s="51"/>
      <c r="J886" s="34"/>
      <c r="O886" s="38"/>
    </row>
    <row r="887" spans="4:15" s="39" customFormat="1" ht="12" customHeight="1">
      <c r="D887" s="51"/>
      <c r="E887" s="51"/>
      <c r="F887" s="51"/>
      <c r="J887" s="34"/>
      <c r="O887" s="38"/>
    </row>
    <row r="888" spans="4:15" s="39" customFormat="1" ht="12" customHeight="1">
      <c r="D888" s="51"/>
      <c r="E888" s="51"/>
      <c r="F888" s="51"/>
      <c r="J888" s="34"/>
      <c r="O888" s="38"/>
    </row>
    <row r="889" spans="4:15" s="39" customFormat="1" ht="12" customHeight="1">
      <c r="D889" s="51"/>
      <c r="E889" s="51"/>
      <c r="F889" s="51"/>
      <c r="J889" s="34"/>
      <c r="O889" s="38"/>
    </row>
    <row r="890" spans="4:15" s="39" customFormat="1" ht="12" customHeight="1">
      <c r="D890" s="51"/>
      <c r="E890" s="51"/>
      <c r="F890" s="51"/>
      <c r="J890" s="34"/>
      <c r="O890" s="38"/>
    </row>
    <row r="891" spans="4:15" s="39" customFormat="1" ht="12" customHeight="1">
      <c r="D891" s="51"/>
      <c r="E891" s="51"/>
      <c r="F891" s="51"/>
      <c r="J891" s="34"/>
      <c r="O891" s="38"/>
    </row>
    <row r="892" spans="4:15" s="39" customFormat="1" ht="12" customHeight="1">
      <c r="D892" s="51"/>
      <c r="E892" s="51"/>
      <c r="F892" s="51"/>
      <c r="J892" s="34"/>
      <c r="O892" s="38"/>
    </row>
    <row r="893" spans="4:15" s="39" customFormat="1" ht="12" customHeight="1">
      <c r="D893" s="51"/>
      <c r="E893" s="51"/>
      <c r="F893" s="51"/>
      <c r="J893" s="34"/>
      <c r="O893" s="38"/>
    </row>
    <row r="894" spans="4:15" s="39" customFormat="1" ht="12" customHeight="1">
      <c r="D894" s="51"/>
      <c r="E894" s="51"/>
      <c r="F894" s="51"/>
      <c r="J894" s="34"/>
      <c r="O894" s="38"/>
    </row>
    <row r="895" spans="4:15" s="39" customFormat="1" ht="12" customHeight="1">
      <c r="D895" s="51"/>
      <c r="E895" s="51"/>
      <c r="F895" s="51"/>
      <c r="J895" s="34"/>
      <c r="O895" s="38"/>
    </row>
    <row r="896" spans="4:15" s="39" customFormat="1" ht="12" customHeight="1">
      <c r="D896" s="51"/>
      <c r="E896" s="51"/>
      <c r="F896" s="51"/>
      <c r="J896" s="34"/>
      <c r="O896" s="38"/>
    </row>
    <row r="897" spans="4:15" s="39" customFormat="1" ht="12" customHeight="1">
      <c r="D897" s="51"/>
      <c r="E897" s="51"/>
      <c r="F897" s="51"/>
      <c r="J897" s="34"/>
      <c r="O897" s="38"/>
    </row>
    <row r="898" spans="4:15" s="39" customFormat="1" ht="12" customHeight="1">
      <c r="D898" s="51"/>
      <c r="E898" s="51"/>
      <c r="F898" s="51"/>
      <c r="J898" s="34"/>
      <c r="O898" s="38"/>
    </row>
    <row r="899" spans="4:15" s="39" customFormat="1" ht="12" customHeight="1">
      <c r="D899" s="51"/>
      <c r="E899" s="51"/>
      <c r="F899" s="51"/>
      <c r="J899" s="34"/>
      <c r="O899" s="38"/>
    </row>
    <row r="900" spans="4:15" s="39" customFormat="1" ht="12" customHeight="1">
      <c r="D900" s="51"/>
      <c r="E900" s="51"/>
      <c r="F900" s="51"/>
      <c r="J900" s="34"/>
      <c r="O900" s="38"/>
    </row>
    <row r="901" spans="4:15" s="39" customFormat="1" ht="12" customHeight="1">
      <c r="D901" s="51"/>
      <c r="E901" s="51"/>
      <c r="F901" s="51"/>
      <c r="J901" s="34"/>
      <c r="O901" s="38"/>
    </row>
    <row r="902" spans="4:15" s="39" customFormat="1" ht="12" customHeight="1">
      <c r="D902" s="51"/>
      <c r="E902" s="51"/>
      <c r="F902" s="51"/>
      <c r="J902" s="34"/>
      <c r="O902" s="38"/>
    </row>
    <row r="903" spans="4:15" s="39" customFormat="1" ht="12" customHeight="1">
      <c r="D903" s="51"/>
      <c r="E903" s="51"/>
      <c r="F903" s="51"/>
      <c r="J903" s="34"/>
      <c r="O903" s="38"/>
    </row>
    <row r="904" spans="4:15" s="39" customFormat="1" ht="12" customHeight="1">
      <c r="D904" s="51"/>
      <c r="E904" s="51"/>
      <c r="F904" s="51"/>
      <c r="J904" s="34"/>
      <c r="O904" s="38"/>
    </row>
    <row r="905" spans="4:15" s="39" customFormat="1" ht="12" customHeight="1">
      <c r="D905" s="51"/>
      <c r="E905" s="51"/>
      <c r="F905" s="51"/>
      <c r="J905" s="34"/>
      <c r="O905" s="38"/>
    </row>
    <row r="906" spans="4:15" s="39" customFormat="1" ht="12" customHeight="1">
      <c r="D906" s="51"/>
      <c r="E906" s="51"/>
      <c r="F906" s="51"/>
      <c r="J906" s="34"/>
      <c r="O906" s="38"/>
    </row>
    <row r="907" spans="4:15" s="39" customFormat="1" ht="12" customHeight="1">
      <c r="D907" s="51"/>
      <c r="E907" s="51"/>
      <c r="F907" s="51"/>
      <c r="J907" s="34"/>
      <c r="O907" s="38"/>
    </row>
    <row r="908" spans="4:15" s="39" customFormat="1" ht="12" customHeight="1">
      <c r="D908" s="51"/>
      <c r="E908" s="51"/>
      <c r="F908" s="51"/>
      <c r="J908" s="34"/>
      <c r="O908" s="38"/>
    </row>
    <row r="909" spans="4:15" s="39" customFormat="1" ht="12" customHeight="1">
      <c r="D909" s="51"/>
      <c r="E909" s="51"/>
      <c r="F909" s="51"/>
      <c r="J909" s="34"/>
      <c r="O909" s="38"/>
    </row>
    <row r="910" spans="4:15" s="39" customFormat="1" ht="12" customHeight="1">
      <c r="D910" s="51"/>
      <c r="E910" s="51"/>
      <c r="F910" s="51"/>
      <c r="J910" s="34"/>
      <c r="O910" s="38"/>
    </row>
    <row r="911" spans="4:15" s="39" customFormat="1" ht="12" customHeight="1">
      <c r="D911" s="51"/>
      <c r="E911" s="51"/>
      <c r="F911" s="51"/>
      <c r="J911" s="34"/>
      <c r="O911" s="38"/>
    </row>
    <row r="912" spans="4:15" s="39" customFormat="1" ht="12" customHeight="1">
      <c r="D912" s="51"/>
      <c r="E912" s="51"/>
      <c r="F912" s="51"/>
      <c r="J912" s="34"/>
      <c r="O912" s="38"/>
    </row>
    <row r="913" spans="4:15" s="39" customFormat="1" ht="12" customHeight="1">
      <c r="D913" s="51"/>
      <c r="E913" s="51"/>
      <c r="F913" s="51"/>
      <c r="J913" s="34"/>
      <c r="O913" s="38"/>
    </row>
    <row r="914" spans="4:15" s="39" customFormat="1" ht="12" customHeight="1">
      <c r="D914" s="51"/>
      <c r="E914" s="51"/>
      <c r="F914" s="51"/>
      <c r="J914" s="34"/>
      <c r="O914" s="38"/>
    </row>
    <row r="915" spans="4:15" s="39" customFormat="1" ht="12" customHeight="1">
      <c r="D915" s="51"/>
      <c r="E915" s="51"/>
      <c r="F915" s="51"/>
      <c r="J915" s="34"/>
      <c r="O915" s="38"/>
    </row>
    <row r="916" spans="4:15" s="39" customFormat="1" ht="12" customHeight="1">
      <c r="D916" s="51"/>
      <c r="E916" s="51"/>
      <c r="F916" s="51"/>
      <c r="J916" s="34"/>
      <c r="O916" s="38"/>
    </row>
    <row r="917" spans="4:15" s="39" customFormat="1" ht="12" customHeight="1">
      <c r="D917" s="51"/>
      <c r="E917" s="51"/>
      <c r="F917" s="51"/>
      <c r="J917" s="34"/>
      <c r="O917" s="38"/>
    </row>
    <row r="918" spans="4:15" s="39" customFormat="1" ht="12" customHeight="1">
      <c r="D918" s="51"/>
      <c r="E918" s="51"/>
      <c r="F918" s="51"/>
      <c r="J918" s="34"/>
      <c r="O918" s="38"/>
    </row>
    <row r="919" spans="4:15" s="39" customFormat="1" ht="12" customHeight="1">
      <c r="D919" s="51"/>
      <c r="E919" s="51"/>
      <c r="F919" s="51"/>
      <c r="J919" s="34"/>
      <c r="O919" s="38"/>
    </row>
    <row r="920" spans="4:15" s="39" customFormat="1" ht="12" customHeight="1">
      <c r="D920" s="51"/>
      <c r="E920" s="51"/>
      <c r="F920" s="51"/>
      <c r="J920" s="34"/>
      <c r="O920" s="38"/>
    </row>
    <row r="921" spans="4:15" s="39" customFormat="1" ht="12" customHeight="1">
      <c r="D921" s="51"/>
      <c r="E921" s="51"/>
      <c r="F921" s="51"/>
      <c r="J921" s="34"/>
      <c r="O921" s="38"/>
    </row>
    <row r="922" spans="4:15" s="39" customFormat="1" ht="12" customHeight="1">
      <c r="D922" s="51"/>
      <c r="E922" s="51"/>
      <c r="F922" s="51"/>
      <c r="J922" s="34"/>
      <c r="O922" s="38"/>
    </row>
    <row r="923" spans="4:15" s="39" customFormat="1" ht="12" customHeight="1">
      <c r="D923" s="51"/>
      <c r="E923" s="51"/>
      <c r="F923" s="51"/>
      <c r="J923" s="34"/>
      <c r="O923" s="38"/>
    </row>
    <row r="924" spans="4:15" s="39" customFormat="1" ht="12" customHeight="1">
      <c r="D924" s="51"/>
      <c r="E924" s="51"/>
      <c r="F924" s="51"/>
      <c r="J924" s="34"/>
      <c r="O924" s="38"/>
    </row>
    <row r="925" spans="4:15" s="39" customFormat="1" ht="12" customHeight="1">
      <c r="D925" s="51"/>
      <c r="E925" s="51"/>
      <c r="F925" s="51"/>
      <c r="J925" s="34"/>
      <c r="O925" s="38"/>
    </row>
    <row r="926" spans="4:15" s="39" customFormat="1" ht="12" customHeight="1">
      <c r="D926" s="51"/>
      <c r="E926" s="51"/>
      <c r="F926" s="51"/>
      <c r="J926" s="34"/>
      <c r="O926" s="38"/>
    </row>
    <row r="927" spans="4:15" s="39" customFormat="1" ht="12" customHeight="1">
      <c r="D927" s="51"/>
      <c r="E927" s="51"/>
      <c r="F927" s="51"/>
      <c r="J927" s="34"/>
      <c r="O927" s="38"/>
    </row>
    <row r="928" spans="4:15" s="39" customFormat="1" ht="12" customHeight="1">
      <c r="D928" s="51"/>
      <c r="E928" s="51"/>
      <c r="F928" s="51"/>
      <c r="J928" s="34"/>
      <c r="O928" s="38"/>
    </row>
    <row r="929" spans="4:15" s="39" customFormat="1" ht="12" customHeight="1">
      <c r="D929" s="51"/>
      <c r="E929" s="51"/>
      <c r="F929" s="51"/>
      <c r="J929" s="34"/>
      <c r="O929" s="38"/>
    </row>
    <row r="930" spans="4:15" s="39" customFormat="1" ht="12" customHeight="1">
      <c r="D930" s="51"/>
      <c r="E930" s="51"/>
      <c r="F930" s="51"/>
      <c r="J930" s="34"/>
      <c r="O930" s="38"/>
    </row>
    <row r="931" spans="4:15" s="39" customFormat="1" ht="12" customHeight="1">
      <c r="D931" s="51"/>
      <c r="E931" s="51"/>
      <c r="F931" s="51"/>
      <c r="J931" s="34"/>
      <c r="O931" s="38"/>
    </row>
    <row r="932" spans="4:15" s="39" customFormat="1" ht="12" customHeight="1">
      <c r="D932" s="51"/>
      <c r="E932" s="51"/>
      <c r="F932" s="51"/>
      <c r="J932" s="34"/>
      <c r="O932" s="38"/>
    </row>
    <row r="933" spans="4:15" s="39" customFormat="1" ht="12" customHeight="1">
      <c r="D933" s="51"/>
      <c r="E933" s="51"/>
      <c r="F933" s="51"/>
      <c r="J933" s="34"/>
      <c r="O933" s="38"/>
    </row>
    <row r="934" spans="4:15" s="39" customFormat="1" ht="12" customHeight="1">
      <c r="D934" s="51"/>
      <c r="E934" s="51"/>
      <c r="F934" s="51"/>
      <c r="J934" s="34"/>
      <c r="O934" s="38"/>
    </row>
    <row r="935" spans="4:15" s="39" customFormat="1" ht="12" customHeight="1">
      <c r="D935" s="51"/>
      <c r="E935" s="51"/>
      <c r="F935" s="51"/>
      <c r="J935" s="34"/>
      <c r="O935" s="38"/>
    </row>
    <row r="936" spans="4:15" s="39" customFormat="1" ht="12" customHeight="1">
      <c r="D936" s="51"/>
      <c r="E936" s="51"/>
      <c r="F936" s="51"/>
      <c r="J936" s="34"/>
      <c r="O936" s="38"/>
    </row>
    <row r="937" spans="4:15" s="39" customFormat="1" ht="12" customHeight="1">
      <c r="D937" s="51"/>
      <c r="E937" s="51"/>
      <c r="F937" s="51"/>
      <c r="J937" s="34"/>
      <c r="O937" s="38"/>
    </row>
    <row r="938" spans="4:15" s="39" customFormat="1" ht="12" customHeight="1">
      <c r="D938" s="51"/>
      <c r="E938" s="51"/>
      <c r="F938" s="51"/>
      <c r="J938" s="34"/>
      <c r="O938" s="38"/>
    </row>
    <row r="939" spans="4:15" s="39" customFormat="1" ht="12" customHeight="1">
      <c r="D939" s="51"/>
      <c r="E939" s="51"/>
      <c r="F939" s="51"/>
      <c r="J939" s="34"/>
      <c r="O939" s="38"/>
    </row>
    <row r="940" spans="4:15" s="39" customFormat="1" ht="12" customHeight="1">
      <c r="D940" s="51"/>
      <c r="E940" s="51"/>
      <c r="F940" s="51"/>
      <c r="J940" s="34"/>
      <c r="O940" s="38"/>
    </row>
    <row r="941" spans="4:15" s="39" customFormat="1" ht="12" customHeight="1">
      <c r="D941" s="51"/>
      <c r="E941" s="51"/>
      <c r="F941" s="51"/>
      <c r="J941" s="34"/>
      <c r="O941" s="38"/>
    </row>
    <row r="942" spans="4:15" s="39" customFormat="1" ht="12" customHeight="1">
      <c r="D942" s="51"/>
      <c r="E942" s="51"/>
      <c r="F942" s="51"/>
      <c r="J942" s="34"/>
      <c r="O942" s="38"/>
    </row>
    <row r="943" spans="4:15" s="39" customFormat="1" ht="12" customHeight="1">
      <c r="D943" s="51"/>
      <c r="E943" s="51"/>
      <c r="F943" s="51"/>
      <c r="J943" s="34"/>
      <c r="O943" s="38"/>
    </row>
    <row r="944" spans="4:15" s="39" customFormat="1" ht="12" customHeight="1">
      <c r="D944" s="51"/>
      <c r="E944" s="51"/>
      <c r="F944" s="51"/>
      <c r="J944" s="34"/>
      <c r="O944" s="38"/>
    </row>
    <row r="945" spans="4:15" s="39" customFormat="1" ht="12" customHeight="1">
      <c r="D945" s="51"/>
      <c r="E945" s="51"/>
      <c r="F945" s="51"/>
      <c r="J945" s="34"/>
      <c r="O945" s="38"/>
    </row>
    <row r="946" spans="4:15" s="39" customFormat="1" ht="12" customHeight="1">
      <c r="D946" s="51"/>
      <c r="E946" s="51"/>
      <c r="F946" s="51"/>
      <c r="J946" s="34"/>
      <c r="O946" s="38"/>
    </row>
    <row r="947" spans="4:15" s="39" customFormat="1" ht="12" customHeight="1">
      <c r="D947" s="51"/>
      <c r="E947" s="51"/>
      <c r="F947" s="51"/>
      <c r="J947" s="34"/>
      <c r="O947" s="38"/>
    </row>
    <row r="948" spans="4:15" s="39" customFormat="1" ht="12" customHeight="1">
      <c r="D948" s="51"/>
      <c r="E948" s="51"/>
      <c r="F948" s="51"/>
      <c r="J948" s="34"/>
      <c r="O948" s="38"/>
    </row>
    <row r="949" spans="4:15" s="39" customFormat="1" ht="12" customHeight="1">
      <c r="D949" s="51"/>
      <c r="E949" s="51"/>
      <c r="F949" s="51"/>
      <c r="J949" s="34"/>
      <c r="O949" s="38"/>
    </row>
    <row r="950" spans="4:15" s="39" customFormat="1" ht="12" customHeight="1">
      <c r="D950" s="51"/>
      <c r="E950" s="51"/>
      <c r="F950" s="51"/>
      <c r="J950" s="34"/>
      <c r="O950" s="38"/>
    </row>
    <row r="951" spans="4:15" s="39" customFormat="1" ht="12" customHeight="1">
      <c r="D951" s="51"/>
      <c r="E951" s="51"/>
      <c r="F951" s="51"/>
      <c r="J951" s="34"/>
      <c r="O951" s="38"/>
    </row>
    <row r="952" spans="4:15" s="39" customFormat="1" ht="12" customHeight="1">
      <c r="D952" s="51"/>
      <c r="E952" s="51"/>
      <c r="F952" s="51"/>
      <c r="J952" s="34"/>
      <c r="O952" s="38"/>
    </row>
    <row r="953" spans="4:15" s="39" customFormat="1" ht="12" customHeight="1">
      <c r="D953" s="51"/>
      <c r="E953" s="51"/>
      <c r="F953" s="51"/>
      <c r="J953" s="34"/>
      <c r="O953" s="38"/>
    </row>
    <row r="954" spans="4:15" s="39" customFormat="1" ht="12" customHeight="1">
      <c r="D954" s="51"/>
      <c r="E954" s="51"/>
      <c r="F954" s="51"/>
      <c r="J954" s="34"/>
      <c r="O954" s="38"/>
    </row>
    <row r="955" spans="4:15" s="39" customFormat="1" ht="12" customHeight="1">
      <c r="D955" s="51"/>
      <c r="E955" s="51"/>
      <c r="F955" s="51"/>
      <c r="J955" s="34"/>
      <c r="O955" s="38"/>
    </row>
    <row r="956" spans="4:15" s="39" customFormat="1" ht="12" customHeight="1">
      <c r="D956" s="51"/>
      <c r="E956" s="51"/>
      <c r="F956" s="51"/>
      <c r="J956" s="34"/>
      <c r="O956" s="38"/>
    </row>
    <row r="957" spans="4:15" s="39" customFormat="1" ht="12" customHeight="1">
      <c r="D957" s="51"/>
      <c r="E957" s="51"/>
      <c r="F957" s="51"/>
      <c r="J957" s="34"/>
      <c r="O957" s="38"/>
    </row>
    <row r="958" spans="4:15" s="39" customFormat="1" ht="12" customHeight="1">
      <c r="D958" s="51"/>
      <c r="E958" s="51"/>
      <c r="F958" s="51"/>
      <c r="J958" s="34"/>
      <c r="O958" s="38"/>
    </row>
    <row r="959" spans="4:15" s="39" customFormat="1" ht="12" customHeight="1">
      <c r="D959" s="51"/>
      <c r="E959" s="51"/>
      <c r="F959" s="51"/>
      <c r="J959" s="34"/>
      <c r="O959" s="38"/>
    </row>
    <row r="960" spans="4:15" s="39" customFormat="1" ht="12" customHeight="1">
      <c r="D960" s="51"/>
      <c r="E960" s="51"/>
      <c r="F960" s="51"/>
      <c r="J960" s="34"/>
      <c r="O960" s="38"/>
    </row>
    <row r="961" spans="4:15" s="39" customFormat="1" ht="12" customHeight="1">
      <c r="D961" s="51"/>
      <c r="E961" s="51"/>
      <c r="F961" s="51"/>
      <c r="J961" s="34"/>
      <c r="O961" s="38"/>
    </row>
    <row r="962" spans="4:15" s="39" customFormat="1" ht="12" customHeight="1">
      <c r="D962" s="51"/>
      <c r="E962" s="51"/>
      <c r="F962" s="51"/>
      <c r="J962" s="34"/>
      <c r="O962" s="38"/>
    </row>
    <row r="963" spans="4:15" s="39" customFormat="1" ht="12" customHeight="1">
      <c r="D963" s="51"/>
      <c r="E963" s="51"/>
      <c r="F963" s="51"/>
      <c r="J963" s="34"/>
      <c r="O963" s="38"/>
    </row>
    <row r="964" spans="4:15" s="39" customFormat="1" ht="12" customHeight="1">
      <c r="D964" s="51"/>
      <c r="E964" s="51"/>
      <c r="F964" s="51"/>
      <c r="J964" s="34"/>
      <c r="O964" s="38"/>
    </row>
    <row r="965" spans="4:15" s="39" customFormat="1" ht="12" customHeight="1">
      <c r="D965" s="51"/>
      <c r="E965" s="51"/>
      <c r="F965" s="51"/>
      <c r="J965" s="34"/>
      <c r="O965" s="38"/>
    </row>
    <row r="966" spans="4:15" s="39" customFormat="1" ht="12" customHeight="1">
      <c r="D966" s="51"/>
      <c r="E966" s="51"/>
      <c r="F966" s="51"/>
      <c r="J966" s="34"/>
      <c r="O966" s="38"/>
    </row>
    <row r="967" spans="4:15" s="39" customFormat="1" ht="12" customHeight="1">
      <c r="D967" s="51"/>
      <c r="E967" s="51"/>
      <c r="F967" s="51"/>
      <c r="J967" s="34"/>
      <c r="O967" s="38"/>
    </row>
    <row r="968" spans="4:15" s="39" customFormat="1" ht="12" customHeight="1">
      <c r="D968" s="51"/>
      <c r="E968" s="51"/>
      <c r="F968" s="51"/>
      <c r="J968" s="34"/>
      <c r="O968" s="38"/>
    </row>
    <row r="969" spans="4:15" s="39" customFormat="1" ht="12" customHeight="1">
      <c r="D969" s="51"/>
      <c r="E969" s="51"/>
      <c r="F969" s="51"/>
      <c r="J969" s="34"/>
      <c r="O969" s="38"/>
    </row>
    <row r="970" spans="4:15" s="39" customFormat="1" ht="12" customHeight="1">
      <c r="D970" s="51"/>
      <c r="E970" s="51"/>
      <c r="F970" s="51"/>
      <c r="J970" s="34"/>
      <c r="O970" s="38"/>
    </row>
    <row r="971" spans="4:15" s="39" customFormat="1" ht="12" customHeight="1">
      <c r="D971" s="51"/>
      <c r="E971" s="51"/>
      <c r="F971" s="51"/>
      <c r="J971" s="34"/>
      <c r="O971" s="38"/>
    </row>
    <row r="972" spans="4:15" s="39" customFormat="1" ht="12" customHeight="1">
      <c r="D972" s="51"/>
      <c r="E972" s="51"/>
      <c r="F972" s="51"/>
      <c r="J972" s="34"/>
      <c r="O972" s="38"/>
    </row>
    <row r="973" spans="4:15" s="39" customFormat="1" ht="12" customHeight="1">
      <c r="D973" s="51"/>
      <c r="E973" s="51"/>
      <c r="F973" s="51"/>
      <c r="J973" s="34"/>
      <c r="O973" s="38"/>
    </row>
    <row r="974" spans="4:15" s="39" customFormat="1" ht="12" customHeight="1">
      <c r="D974" s="51"/>
      <c r="E974" s="51"/>
      <c r="F974" s="51"/>
      <c r="J974" s="34"/>
      <c r="O974" s="38"/>
    </row>
    <row r="975" spans="4:15" s="39" customFormat="1" ht="12" customHeight="1">
      <c r="D975" s="51"/>
      <c r="E975" s="51"/>
      <c r="F975" s="51"/>
      <c r="J975" s="34"/>
      <c r="O975" s="38"/>
    </row>
    <row r="976" spans="4:15" s="39" customFormat="1" ht="12" customHeight="1">
      <c r="D976" s="51"/>
      <c r="E976" s="51"/>
      <c r="F976" s="51"/>
      <c r="J976" s="34"/>
      <c r="O976" s="38"/>
    </row>
    <row r="977" spans="4:15" s="39" customFormat="1" ht="12" customHeight="1">
      <c r="D977" s="51"/>
      <c r="E977" s="51"/>
      <c r="F977" s="51"/>
      <c r="J977" s="34"/>
      <c r="O977" s="38"/>
    </row>
    <row r="978" spans="4:15" s="39" customFormat="1" ht="12" customHeight="1">
      <c r="D978" s="51"/>
      <c r="E978" s="51"/>
      <c r="F978" s="51"/>
      <c r="J978" s="34"/>
      <c r="O978" s="38"/>
    </row>
    <row r="979" spans="4:15" s="39" customFormat="1" ht="12" customHeight="1">
      <c r="D979" s="51"/>
      <c r="E979" s="51"/>
      <c r="F979" s="51"/>
      <c r="J979" s="34"/>
      <c r="O979" s="38"/>
    </row>
    <row r="980" spans="4:15" s="39" customFormat="1" ht="12" customHeight="1">
      <c r="D980" s="51"/>
      <c r="E980" s="51"/>
      <c r="F980" s="51"/>
      <c r="J980" s="34"/>
      <c r="O980" s="38"/>
    </row>
    <row r="981" spans="4:15" s="39" customFormat="1" ht="12" customHeight="1">
      <c r="D981" s="51"/>
      <c r="E981" s="51"/>
      <c r="F981" s="51"/>
      <c r="J981" s="34"/>
      <c r="O981" s="38"/>
    </row>
    <row r="982" spans="4:15" s="39" customFormat="1" ht="12" customHeight="1">
      <c r="D982" s="51"/>
      <c r="E982" s="51"/>
      <c r="F982" s="51"/>
      <c r="J982" s="34"/>
      <c r="O982" s="38"/>
    </row>
    <row r="983" spans="4:15" s="39" customFormat="1" ht="12" customHeight="1">
      <c r="D983" s="51"/>
      <c r="E983" s="51"/>
      <c r="F983" s="51"/>
      <c r="J983" s="34"/>
      <c r="O983" s="38"/>
    </row>
    <row r="984" spans="4:15" s="39" customFormat="1" ht="12" customHeight="1">
      <c r="D984" s="51"/>
      <c r="E984" s="51"/>
      <c r="F984" s="51"/>
      <c r="J984" s="34"/>
      <c r="O984" s="38"/>
    </row>
    <row r="985" spans="4:15" s="39" customFormat="1" ht="12" customHeight="1">
      <c r="D985" s="51"/>
      <c r="E985" s="51"/>
      <c r="F985" s="51"/>
      <c r="J985" s="34"/>
      <c r="O985" s="38"/>
    </row>
    <row r="986" spans="4:15" s="39" customFormat="1" ht="12" customHeight="1">
      <c r="D986" s="51"/>
      <c r="E986" s="51"/>
      <c r="F986" s="51"/>
      <c r="J986" s="34"/>
      <c r="O986" s="38"/>
    </row>
    <row r="987" spans="4:15" s="39" customFormat="1" ht="12" customHeight="1">
      <c r="D987" s="51"/>
      <c r="E987" s="51"/>
      <c r="F987" s="51"/>
      <c r="J987" s="34"/>
      <c r="O987" s="38"/>
    </row>
    <row r="988" spans="4:15" s="39" customFormat="1" ht="12" customHeight="1">
      <c r="D988" s="51"/>
      <c r="E988" s="51"/>
      <c r="F988" s="51"/>
      <c r="J988" s="34"/>
      <c r="O988" s="38"/>
    </row>
    <row r="989" spans="4:15" s="39" customFormat="1" ht="12" customHeight="1">
      <c r="D989" s="51"/>
      <c r="E989" s="51"/>
      <c r="F989" s="51"/>
      <c r="J989" s="34"/>
      <c r="O989" s="38"/>
    </row>
    <row r="990" spans="4:15" s="39" customFormat="1" ht="12" customHeight="1">
      <c r="D990" s="51"/>
      <c r="E990" s="51"/>
      <c r="F990" s="51"/>
      <c r="J990" s="34"/>
      <c r="O990" s="38"/>
    </row>
    <row r="991" spans="4:15" s="39" customFormat="1" ht="12" customHeight="1">
      <c r="D991" s="51"/>
      <c r="E991" s="51"/>
      <c r="F991" s="51"/>
      <c r="J991" s="34"/>
      <c r="O991" s="38"/>
    </row>
    <row r="992" spans="4:15" s="39" customFormat="1" ht="12" customHeight="1">
      <c r="D992" s="51"/>
      <c r="E992" s="51"/>
      <c r="F992" s="51"/>
      <c r="J992" s="34"/>
      <c r="O992" s="38"/>
    </row>
    <row r="993" spans="4:15" s="39" customFormat="1" ht="12" customHeight="1">
      <c r="D993" s="51"/>
      <c r="E993" s="51"/>
      <c r="F993" s="51"/>
      <c r="J993" s="34"/>
      <c r="O993" s="38"/>
    </row>
    <row r="994" spans="4:15" s="39" customFormat="1" ht="12" customHeight="1">
      <c r="D994" s="51"/>
      <c r="E994" s="51"/>
      <c r="F994" s="51"/>
      <c r="J994" s="34"/>
      <c r="O994" s="38"/>
    </row>
    <row r="995" spans="4:15" s="39" customFormat="1" ht="12" customHeight="1">
      <c r="D995" s="51"/>
      <c r="E995" s="51"/>
      <c r="F995" s="51"/>
      <c r="J995" s="34"/>
      <c r="O995" s="38"/>
    </row>
    <row r="996" spans="4:15" s="39" customFormat="1" ht="12" customHeight="1">
      <c r="D996" s="51"/>
      <c r="E996" s="51"/>
      <c r="F996" s="51"/>
      <c r="J996" s="34"/>
      <c r="O996" s="38"/>
    </row>
    <row r="997" spans="4:15" s="39" customFormat="1" ht="12" customHeight="1">
      <c r="D997" s="51"/>
      <c r="E997" s="51"/>
      <c r="F997" s="51"/>
      <c r="J997" s="34"/>
      <c r="O997" s="38"/>
    </row>
    <row r="998" spans="4:15" s="39" customFormat="1" ht="12" customHeight="1">
      <c r="D998" s="51"/>
      <c r="E998" s="51"/>
      <c r="F998" s="51"/>
      <c r="J998" s="34"/>
      <c r="O998" s="38"/>
    </row>
    <row r="999" spans="4:15" s="39" customFormat="1" ht="12" customHeight="1">
      <c r="D999" s="51"/>
      <c r="E999" s="51"/>
      <c r="F999" s="51"/>
      <c r="J999" s="34"/>
      <c r="O999" s="38"/>
    </row>
    <row r="1000" spans="4:15" s="39" customFormat="1" ht="12" customHeight="1">
      <c r="D1000" s="51"/>
      <c r="E1000" s="51"/>
      <c r="F1000" s="51"/>
      <c r="J1000" s="34"/>
      <c r="O1000" s="38"/>
    </row>
    <row r="1001" spans="4:15" s="39" customFormat="1" ht="12" customHeight="1">
      <c r="D1001" s="51"/>
      <c r="E1001" s="51"/>
      <c r="F1001" s="51"/>
      <c r="J1001" s="34"/>
      <c r="O1001" s="38"/>
    </row>
    <row r="1002" spans="4:15" s="39" customFormat="1" ht="12" customHeight="1">
      <c r="D1002" s="51"/>
      <c r="E1002" s="51"/>
      <c r="F1002" s="51"/>
      <c r="J1002" s="34"/>
      <c r="O1002" s="38"/>
    </row>
    <row r="1003" spans="4:15" s="39" customFormat="1" ht="12" customHeight="1">
      <c r="D1003" s="51"/>
      <c r="E1003" s="51"/>
      <c r="F1003" s="51"/>
      <c r="J1003" s="34"/>
      <c r="O1003" s="38"/>
    </row>
    <row r="1004" spans="4:15" s="39" customFormat="1" ht="12" customHeight="1">
      <c r="D1004" s="51"/>
      <c r="E1004" s="51"/>
      <c r="F1004" s="51"/>
      <c r="J1004" s="34"/>
      <c r="O1004" s="38"/>
    </row>
    <row r="1005" spans="4:15" s="39" customFormat="1" ht="12" customHeight="1">
      <c r="D1005" s="51"/>
      <c r="E1005" s="51"/>
      <c r="F1005" s="51"/>
      <c r="J1005" s="34"/>
      <c r="O1005" s="38"/>
    </row>
    <row r="1006" spans="4:15" s="39" customFormat="1" ht="12" customHeight="1">
      <c r="D1006" s="51"/>
      <c r="E1006" s="51"/>
      <c r="F1006" s="51"/>
      <c r="J1006" s="34"/>
      <c r="O1006" s="38"/>
    </row>
    <row r="1007" spans="4:15" s="39" customFormat="1" ht="12" customHeight="1">
      <c r="D1007" s="51"/>
      <c r="E1007" s="51"/>
      <c r="F1007" s="51"/>
      <c r="J1007" s="34"/>
      <c r="O1007" s="38"/>
    </row>
    <row r="1008" spans="4:15" s="39" customFormat="1" ht="12" customHeight="1">
      <c r="D1008" s="51"/>
      <c r="E1008" s="51"/>
      <c r="F1008" s="51"/>
      <c r="J1008" s="34"/>
      <c r="O1008" s="38"/>
    </row>
    <row r="1009" spans="4:15" s="39" customFormat="1" ht="12" customHeight="1">
      <c r="D1009" s="51"/>
      <c r="E1009" s="51"/>
      <c r="F1009" s="51"/>
      <c r="J1009" s="34"/>
      <c r="O1009" s="38"/>
    </row>
    <row r="1010" spans="4:15" s="39" customFormat="1" ht="12" customHeight="1">
      <c r="D1010" s="51"/>
      <c r="E1010" s="51"/>
      <c r="F1010" s="51"/>
      <c r="J1010" s="34"/>
      <c r="O1010" s="38"/>
    </row>
    <row r="1011" spans="4:15" s="39" customFormat="1" ht="12" customHeight="1">
      <c r="D1011" s="51"/>
      <c r="E1011" s="51"/>
      <c r="F1011" s="51"/>
      <c r="J1011" s="34"/>
      <c r="O1011" s="38"/>
    </row>
    <row r="1012" spans="4:15" s="39" customFormat="1" ht="12" customHeight="1">
      <c r="D1012" s="51"/>
      <c r="E1012" s="51"/>
      <c r="F1012" s="51"/>
      <c r="J1012" s="34"/>
      <c r="O1012" s="38"/>
    </row>
    <row r="1013" spans="4:15" s="39" customFormat="1" ht="12" customHeight="1">
      <c r="D1013" s="51"/>
      <c r="E1013" s="51"/>
      <c r="F1013" s="51"/>
      <c r="J1013" s="34"/>
      <c r="O1013" s="38"/>
    </row>
    <row r="1014" spans="4:15" s="39" customFormat="1" ht="12" customHeight="1">
      <c r="D1014" s="51"/>
      <c r="E1014" s="51"/>
      <c r="F1014" s="51"/>
      <c r="J1014" s="34"/>
      <c r="O1014" s="38"/>
    </row>
    <row r="1015" spans="4:15" s="39" customFormat="1" ht="12" customHeight="1">
      <c r="D1015" s="51"/>
      <c r="E1015" s="51"/>
      <c r="F1015" s="51"/>
      <c r="J1015" s="34"/>
      <c r="O1015" s="38"/>
    </row>
    <row r="1016" spans="4:15" s="39" customFormat="1" ht="12" customHeight="1">
      <c r="D1016" s="51"/>
      <c r="E1016" s="51"/>
      <c r="F1016" s="51"/>
      <c r="J1016" s="34"/>
      <c r="O1016" s="38"/>
    </row>
    <row r="1017" spans="4:15" s="39" customFormat="1" ht="12" customHeight="1">
      <c r="D1017" s="51"/>
      <c r="E1017" s="51"/>
      <c r="F1017" s="51"/>
      <c r="J1017" s="34"/>
      <c r="O1017" s="38"/>
    </row>
    <row r="1018" spans="4:15" s="39" customFormat="1" ht="12" customHeight="1">
      <c r="D1018" s="51"/>
      <c r="E1018" s="51"/>
      <c r="F1018" s="51"/>
      <c r="J1018" s="34"/>
      <c r="O1018" s="38"/>
    </row>
    <row r="1019" spans="4:15" s="39" customFormat="1" ht="12" customHeight="1">
      <c r="D1019" s="51"/>
      <c r="E1019" s="51"/>
      <c r="F1019" s="51"/>
      <c r="J1019" s="34"/>
      <c r="O1019" s="38"/>
    </row>
    <row r="1020" spans="4:15" s="39" customFormat="1" ht="12" customHeight="1">
      <c r="D1020" s="51"/>
      <c r="E1020" s="51"/>
      <c r="F1020" s="51"/>
      <c r="J1020" s="34"/>
      <c r="O1020" s="38"/>
    </row>
    <row r="1021" spans="4:15" s="39" customFormat="1" ht="12" customHeight="1">
      <c r="D1021" s="51"/>
      <c r="E1021" s="51"/>
      <c r="F1021" s="51"/>
      <c r="J1021" s="34"/>
      <c r="O1021" s="38"/>
    </row>
    <row r="1022" spans="4:15" s="39" customFormat="1" ht="12" customHeight="1">
      <c r="D1022" s="51"/>
      <c r="E1022" s="51"/>
      <c r="F1022" s="51"/>
      <c r="J1022" s="34"/>
      <c r="O1022" s="38"/>
    </row>
    <row r="1023" spans="4:15" s="39" customFormat="1" ht="12" customHeight="1">
      <c r="D1023" s="51"/>
      <c r="E1023" s="51"/>
      <c r="F1023" s="51"/>
      <c r="J1023" s="34"/>
      <c r="O1023" s="38"/>
    </row>
    <row r="1024" spans="4:15" s="39" customFormat="1" ht="12" customHeight="1">
      <c r="D1024" s="51"/>
      <c r="E1024" s="51"/>
      <c r="F1024" s="51"/>
      <c r="J1024" s="34"/>
      <c r="O1024" s="38"/>
    </row>
    <row r="1025" spans="4:15" s="39" customFormat="1" ht="12" customHeight="1">
      <c r="D1025" s="51"/>
      <c r="E1025" s="51"/>
      <c r="F1025" s="51"/>
      <c r="J1025" s="34"/>
      <c r="O1025" s="38"/>
    </row>
    <row r="1026" spans="4:15" s="39" customFormat="1" ht="12" customHeight="1">
      <c r="D1026" s="51"/>
      <c r="E1026" s="51"/>
      <c r="F1026" s="51"/>
      <c r="J1026" s="34"/>
      <c r="O1026" s="38"/>
    </row>
    <row r="1027" spans="4:15" s="39" customFormat="1" ht="12" customHeight="1">
      <c r="D1027" s="51"/>
      <c r="E1027" s="51"/>
      <c r="F1027" s="51"/>
      <c r="J1027" s="34"/>
      <c r="O1027" s="38"/>
    </row>
    <row r="1028" spans="4:15" s="39" customFormat="1" ht="12" customHeight="1">
      <c r="D1028" s="51"/>
      <c r="E1028" s="51"/>
      <c r="F1028" s="51"/>
      <c r="J1028" s="34"/>
      <c r="O1028" s="38"/>
    </row>
    <row r="1029" spans="4:15" s="39" customFormat="1" ht="12" customHeight="1">
      <c r="D1029" s="51"/>
      <c r="E1029" s="51"/>
      <c r="F1029" s="51"/>
      <c r="J1029" s="34"/>
      <c r="O1029" s="38"/>
    </row>
    <row r="1030" spans="4:15" s="39" customFormat="1" ht="12" customHeight="1">
      <c r="D1030" s="51"/>
      <c r="E1030" s="51"/>
      <c r="F1030" s="51"/>
      <c r="J1030" s="34"/>
      <c r="O1030" s="38"/>
    </row>
    <row r="1031" spans="4:15" s="39" customFormat="1" ht="12" customHeight="1">
      <c r="D1031" s="51"/>
      <c r="E1031" s="51"/>
      <c r="F1031" s="51"/>
      <c r="J1031" s="34"/>
      <c r="O1031" s="38"/>
    </row>
    <row r="1032" spans="4:15" s="39" customFormat="1" ht="12" customHeight="1">
      <c r="D1032" s="51"/>
      <c r="E1032" s="51"/>
      <c r="F1032" s="51"/>
      <c r="J1032" s="34"/>
      <c r="O1032" s="38"/>
    </row>
    <row r="1033" spans="4:15" s="39" customFormat="1" ht="12" customHeight="1">
      <c r="D1033" s="51"/>
      <c r="E1033" s="51"/>
      <c r="F1033" s="51"/>
      <c r="J1033" s="34"/>
      <c r="O1033" s="38"/>
    </row>
    <row r="1034" spans="4:15" s="39" customFormat="1" ht="12" customHeight="1">
      <c r="D1034" s="51"/>
      <c r="E1034" s="51"/>
      <c r="F1034" s="51"/>
      <c r="J1034" s="34"/>
      <c r="O1034" s="38"/>
    </row>
    <row r="1035" spans="4:15" s="39" customFormat="1" ht="12" customHeight="1">
      <c r="D1035" s="51"/>
      <c r="E1035" s="51"/>
      <c r="F1035" s="51"/>
      <c r="J1035" s="34"/>
      <c r="O1035" s="38"/>
    </row>
    <row r="1036" spans="4:15" s="39" customFormat="1" ht="12" customHeight="1">
      <c r="D1036" s="51"/>
      <c r="E1036" s="51"/>
      <c r="F1036" s="51"/>
      <c r="J1036" s="34"/>
      <c r="O1036" s="38"/>
    </row>
    <row r="1037" spans="4:15" s="39" customFormat="1" ht="12" customHeight="1">
      <c r="D1037" s="51"/>
      <c r="E1037" s="51"/>
      <c r="F1037" s="51"/>
      <c r="J1037" s="34"/>
      <c r="O1037" s="38"/>
    </row>
    <row r="1038" spans="4:15" s="39" customFormat="1" ht="12" customHeight="1">
      <c r="D1038" s="51"/>
      <c r="E1038" s="51"/>
      <c r="F1038" s="51"/>
      <c r="J1038" s="34"/>
      <c r="O1038" s="38"/>
    </row>
    <row r="1039" spans="4:15" s="39" customFormat="1" ht="12" customHeight="1">
      <c r="D1039" s="51"/>
      <c r="E1039" s="51"/>
      <c r="F1039" s="51"/>
      <c r="J1039" s="34"/>
      <c r="O1039" s="38"/>
    </row>
    <row r="1040" spans="4:15" s="39" customFormat="1" ht="12" customHeight="1">
      <c r="D1040" s="51"/>
      <c r="E1040" s="51"/>
      <c r="F1040" s="51"/>
      <c r="J1040" s="34"/>
      <c r="O1040" s="38"/>
    </row>
    <row r="1041" spans="4:15" s="39" customFormat="1" ht="12" customHeight="1">
      <c r="D1041" s="51"/>
      <c r="E1041" s="51"/>
      <c r="F1041" s="51"/>
      <c r="J1041" s="34"/>
      <c r="O1041" s="38"/>
    </row>
    <row r="1042" spans="4:15" s="39" customFormat="1" ht="12" customHeight="1">
      <c r="D1042" s="51"/>
      <c r="E1042" s="51"/>
      <c r="F1042" s="51"/>
      <c r="J1042" s="34"/>
      <c r="O1042" s="38"/>
    </row>
    <row r="1043" spans="4:15" s="39" customFormat="1" ht="12" customHeight="1">
      <c r="D1043" s="51"/>
      <c r="E1043" s="51"/>
      <c r="F1043" s="51"/>
      <c r="J1043" s="34"/>
      <c r="O1043" s="38"/>
    </row>
    <row r="1044" spans="4:15" s="39" customFormat="1" ht="12" customHeight="1">
      <c r="D1044" s="51"/>
      <c r="E1044" s="51"/>
      <c r="F1044" s="51"/>
      <c r="J1044" s="34"/>
      <c r="O1044" s="38"/>
    </row>
    <row r="1045" spans="4:15" s="39" customFormat="1" ht="12" customHeight="1">
      <c r="D1045" s="51"/>
      <c r="E1045" s="51"/>
      <c r="F1045" s="51"/>
      <c r="J1045" s="34"/>
      <c r="O1045" s="38"/>
    </row>
    <row r="1046" spans="4:15" s="39" customFormat="1" ht="12" customHeight="1">
      <c r="D1046" s="51"/>
      <c r="E1046" s="51"/>
      <c r="F1046" s="51"/>
      <c r="J1046" s="34"/>
      <c r="O1046" s="38"/>
    </row>
    <row r="1047" spans="4:15" s="39" customFormat="1" ht="12" customHeight="1">
      <c r="D1047" s="51"/>
      <c r="E1047" s="51"/>
      <c r="F1047" s="51"/>
      <c r="J1047" s="34"/>
      <c r="O1047" s="38"/>
    </row>
    <row r="1048" spans="4:15" s="39" customFormat="1" ht="12" customHeight="1">
      <c r="D1048" s="51"/>
      <c r="E1048" s="51"/>
      <c r="F1048" s="51"/>
      <c r="J1048" s="34"/>
      <c r="O1048" s="38"/>
    </row>
    <row r="1049" spans="4:15" s="39" customFormat="1" ht="12" customHeight="1">
      <c r="D1049" s="51"/>
      <c r="E1049" s="51"/>
      <c r="F1049" s="51"/>
      <c r="J1049" s="34"/>
      <c r="O1049" s="38"/>
    </row>
    <row r="1050" spans="4:15" s="39" customFormat="1" ht="12" customHeight="1">
      <c r="D1050" s="51"/>
      <c r="E1050" s="51"/>
      <c r="F1050" s="51"/>
      <c r="J1050" s="34"/>
      <c r="O1050" s="38"/>
    </row>
    <row r="1051" spans="4:15" s="39" customFormat="1" ht="12" customHeight="1">
      <c r="D1051" s="51"/>
      <c r="E1051" s="51"/>
      <c r="F1051" s="51"/>
      <c r="J1051" s="34"/>
      <c r="O1051" s="38"/>
    </row>
    <row r="1052" spans="4:15" s="39" customFormat="1" ht="12" customHeight="1">
      <c r="D1052" s="51"/>
      <c r="E1052" s="51"/>
      <c r="F1052" s="51"/>
      <c r="J1052" s="34"/>
      <c r="O1052" s="38"/>
    </row>
    <row r="1053" spans="4:15" s="39" customFormat="1" ht="12" customHeight="1">
      <c r="D1053" s="51"/>
      <c r="E1053" s="51"/>
      <c r="F1053" s="51"/>
      <c r="J1053" s="34"/>
      <c r="O1053" s="38"/>
    </row>
    <row r="1054" spans="4:15" s="39" customFormat="1" ht="12" customHeight="1">
      <c r="D1054" s="51"/>
      <c r="E1054" s="51"/>
      <c r="F1054" s="51"/>
      <c r="J1054" s="34"/>
      <c r="O1054" s="38"/>
    </row>
    <row r="1055" spans="4:15" s="39" customFormat="1" ht="12" customHeight="1">
      <c r="D1055" s="51"/>
      <c r="E1055" s="51"/>
      <c r="F1055" s="51"/>
      <c r="J1055" s="34"/>
      <c r="O1055" s="38"/>
    </row>
    <row r="1056" spans="4:15" s="39" customFormat="1" ht="12" customHeight="1">
      <c r="D1056" s="51"/>
      <c r="E1056" s="51"/>
      <c r="F1056" s="51"/>
      <c r="J1056" s="34"/>
      <c r="O1056" s="38"/>
    </row>
    <row r="1057" spans="4:15" s="39" customFormat="1" ht="12" customHeight="1">
      <c r="D1057" s="51"/>
      <c r="E1057" s="51"/>
      <c r="F1057" s="51"/>
      <c r="J1057" s="34"/>
      <c r="O1057" s="38"/>
    </row>
    <row r="1058" spans="4:15" s="39" customFormat="1" ht="12" customHeight="1">
      <c r="D1058" s="51"/>
      <c r="E1058" s="51"/>
      <c r="F1058" s="51"/>
      <c r="J1058" s="34"/>
      <c r="O1058" s="38"/>
    </row>
    <row r="1059" spans="4:15" s="39" customFormat="1" ht="12" customHeight="1">
      <c r="D1059" s="51"/>
      <c r="E1059" s="51"/>
      <c r="F1059" s="51"/>
      <c r="J1059" s="34"/>
      <c r="O1059" s="38"/>
    </row>
    <row r="1060" spans="4:15" s="39" customFormat="1" ht="12" customHeight="1">
      <c r="D1060" s="51"/>
      <c r="E1060" s="51"/>
      <c r="F1060" s="51"/>
      <c r="J1060" s="34"/>
      <c r="O1060" s="38"/>
    </row>
    <row r="1061" spans="4:15" s="39" customFormat="1" ht="12" customHeight="1">
      <c r="D1061" s="51"/>
      <c r="E1061" s="51"/>
      <c r="F1061" s="51"/>
      <c r="J1061" s="34"/>
      <c r="O1061" s="38"/>
    </row>
    <row r="1062" spans="4:15" s="39" customFormat="1" ht="12" customHeight="1">
      <c r="D1062" s="51"/>
      <c r="E1062" s="51"/>
      <c r="F1062" s="51"/>
      <c r="J1062" s="34"/>
      <c r="O1062" s="38"/>
    </row>
    <row r="1063" spans="4:15" s="39" customFormat="1" ht="12" customHeight="1">
      <c r="D1063" s="51"/>
      <c r="E1063" s="51"/>
      <c r="F1063" s="51"/>
      <c r="J1063" s="34"/>
      <c r="O1063" s="38"/>
    </row>
    <row r="1064" spans="4:15" s="39" customFormat="1" ht="12" customHeight="1">
      <c r="D1064" s="51"/>
      <c r="E1064" s="51"/>
      <c r="F1064" s="51"/>
      <c r="J1064" s="34"/>
      <c r="O1064" s="38"/>
    </row>
    <row r="1065" spans="4:15" s="39" customFormat="1" ht="12" customHeight="1">
      <c r="D1065" s="51"/>
      <c r="E1065" s="51"/>
      <c r="F1065" s="51"/>
      <c r="J1065" s="34"/>
      <c r="O1065" s="38"/>
    </row>
    <row r="1066" spans="4:15" s="39" customFormat="1" ht="12" customHeight="1">
      <c r="D1066" s="51"/>
      <c r="E1066" s="51"/>
      <c r="F1066" s="51"/>
      <c r="J1066" s="34"/>
      <c r="O1066" s="38"/>
    </row>
    <row r="1067" spans="4:15" s="39" customFormat="1" ht="12" customHeight="1">
      <c r="D1067" s="51"/>
      <c r="E1067" s="51"/>
      <c r="F1067" s="51"/>
      <c r="J1067" s="34"/>
      <c r="O1067" s="38"/>
    </row>
    <row r="1068" spans="4:15" s="39" customFormat="1" ht="12" customHeight="1">
      <c r="D1068" s="51"/>
      <c r="E1068" s="51"/>
      <c r="F1068" s="51"/>
      <c r="J1068" s="34"/>
      <c r="O1068" s="38"/>
    </row>
    <row r="1069" spans="4:15" s="39" customFormat="1" ht="12" customHeight="1">
      <c r="D1069" s="51"/>
      <c r="E1069" s="51"/>
      <c r="F1069" s="51"/>
      <c r="J1069" s="34"/>
      <c r="O1069" s="38"/>
    </row>
    <row r="1070" spans="4:15" s="39" customFormat="1" ht="12" customHeight="1">
      <c r="D1070" s="51"/>
      <c r="E1070" s="51"/>
      <c r="F1070" s="51"/>
      <c r="J1070" s="34"/>
      <c r="O1070" s="38"/>
    </row>
    <row r="1071" spans="4:15" s="39" customFormat="1" ht="12" customHeight="1">
      <c r="D1071" s="51"/>
      <c r="E1071" s="51"/>
      <c r="F1071" s="51"/>
      <c r="J1071" s="34"/>
      <c r="O1071" s="38"/>
    </row>
    <row r="1072" spans="4:15" s="39" customFormat="1" ht="12" customHeight="1">
      <c r="D1072" s="51"/>
      <c r="E1072" s="51"/>
      <c r="F1072" s="51"/>
      <c r="J1072" s="34"/>
      <c r="O1072" s="38"/>
    </row>
    <row r="1073" spans="4:15" s="39" customFormat="1" ht="12" customHeight="1">
      <c r="D1073" s="51"/>
      <c r="E1073" s="51"/>
      <c r="F1073" s="51"/>
      <c r="J1073" s="34"/>
      <c r="O1073" s="38"/>
    </row>
    <row r="1074" spans="4:15" s="39" customFormat="1" ht="12" customHeight="1">
      <c r="D1074" s="51"/>
      <c r="E1074" s="51"/>
      <c r="F1074" s="51"/>
      <c r="J1074" s="34"/>
      <c r="O1074" s="38"/>
    </row>
    <row r="1075" spans="4:15" s="39" customFormat="1" ht="12" customHeight="1">
      <c r="D1075" s="51"/>
      <c r="E1075" s="51"/>
      <c r="F1075" s="51"/>
      <c r="J1075" s="34"/>
      <c r="O1075" s="38"/>
    </row>
    <row r="1076" spans="4:15" s="39" customFormat="1" ht="12" customHeight="1">
      <c r="D1076" s="51"/>
      <c r="E1076" s="51"/>
      <c r="F1076" s="51"/>
      <c r="J1076" s="34"/>
      <c r="O1076" s="38"/>
    </row>
    <row r="1077" spans="4:15" s="39" customFormat="1" ht="12" customHeight="1">
      <c r="D1077" s="51"/>
      <c r="E1077" s="51"/>
      <c r="F1077" s="51"/>
      <c r="J1077" s="34"/>
      <c r="O1077" s="38"/>
    </row>
    <row r="1078" spans="4:15" s="39" customFormat="1" ht="12" customHeight="1">
      <c r="D1078" s="51"/>
      <c r="E1078" s="51"/>
      <c r="F1078" s="51"/>
      <c r="J1078" s="34"/>
      <c r="O1078" s="38"/>
    </row>
    <row r="1079" spans="4:15" s="39" customFormat="1" ht="12" customHeight="1">
      <c r="D1079" s="51"/>
      <c r="E1079" s="51"/>
      <c r="F1079" s="51"/>
      <c r="J1079" s="34"/>
      <c r="O1079" s="38"/>
    </row>
    <row r="1080" spans="4:15" s="39" customFormat="1" ht="12" customHeight="1">
      <c r="D1080" s="51"/>
      <c r="E1080" s="51"/>
      <c r="F1080" s="51"/>
      <c r="J1080" s="34"/>
      <c r="O1080" s="38"/>
    </row>
    <row r="1081" spans="4:15" s="39" customFormat="1" ht="12" customHeight="1">
      <c r="D1081" s="51"/>
      <c r="E1081" s="51"/>
      <c r="F1081" s="51"/>
      <c r="J1081" s="34"/>
      <c r="O1081" s="38"/>
    </row>
    <row r="1082" spans="4:15" s="39" customFormat="1" ht="12" customHeight="1">
      <c r="D1082" s="51"/>
      <c r="E1082" s="51"/>
      <c r="F1082" s="51"/>
      <c r="J1082" s="34"/>
      <c r="O1082" s="38"/>
    </row>
    <row r="1083" spans="4:15" s="39" customFormat="1" ht="12" customHeight="1">
      <c r="D1083" s="51"/>
      <c r="E1083" s="51"/>
      <c r="F1083" s="51"/>
      <c r="J1083" s="34"/>
      <c r="O1083" s="38"/>
    </row>
    <row r="1084" spans="4:15" s="39" customFormat="1" ht="12" customHeight="1">
      <c r="D1084" s="51"/>
      <c r="E1084" s="51"/>
      <c r="F1084" s="51"/>
      <c r="J1084" s="34"/>
      <c r="O1084" s="38"/>
    </row>
    <row r="1085" spans="4:15" s="39" customFormat="1" ht="12" customHeight="1">
      <c r="D1085" s="51"/>
      <c r="E1085" s="51"/>
      <c r="F1085" s="51"/>
      <c r="J1085" s="34"/>
      <c r="O1085" s="38"/>
    </row>
    <row r="1086" spans="4:15" s="39" customFormat="1" ht="12" customHeight="1">
      <c r="D1086" s="51"/>
      <c r="E1086" s="51"/>
      <c r="F1086" s="51"/>
      <c r="J1086" s="34"/>
      <c r="O1086" s="38"/>
    </row>
    <row r="1087" spans="4:15" s="39" customFormat="1" ht="12" customHeight="1">
      <c r="D1087" s="51"/>
      <c r="E1087" s="51"/>
      <c r="F1087" s="51"/>
      <c r="J1087" s="34"/>
      <c r="O1087" s="38"/>
    </row>
    <row r="1088" spans="4:15" s="39" customFormat="1" ht="12" customHeight="1">
      <c r="D1088" s="51"/>
      <c r="E1088" s="51"/>
      <c r="F1088" s="51"/>
      <c r="J1088" s="34"/>
      <c r="O1088" s="38"/>
    </row>
    <row r="1089" spans="4:15" s="39" customFormat="1" ht="12" customHeight="1">
      <c r="D1089" s="51"/>
      <c r="E1089" s="51"/>
      <c r="F1089" s="51"/>
      <c r="J1089" s="34"/>
      <c r="O1089" s="38"/>
    </row>
    <row r="1090" spans="4:15" s="39" customFormat="1" ht="12" customHeight="1">
      <c r="D1090" s="51"/>
      <c r="E1090" s="51"/>
      <c r="F1090" s="51"/>
      <c r="J1090" s="34"/>
      <c r="O1090" s="38"/>
    </row>
    <row r="1091" spans="4:15" s="39" customFormat="1" ht="12" customHeight="1">
      <c r="D1091" s="51"/>
      <c r="E1091" s="51"/>
      <c r="F1091" s="51"/>
      <c r="J1091" s="34"/>
      <c r="O1091" s="38"/>
    </row>
    <row r="1092" spans="4:15" s="39" customFormat="1" ht="12" customHeight="1">
      <c r="D1092" s="51"/>
      <c r="E1092" s="51"/>
      <c r="F1092" s="51"/>
      <c r="J1092" s="34"/>
      <c r="O1092" s="38"/>
    </row>
    <row r="1093" spans="4:15" s="39" customFormat="1" ht="12" customHeight="1">
      <c r="D1093" s="51"/>
      <c r="E1093" s="51"/>
      <c r="F1093" s="51"/>
      <c r="J1093" s="34"/>
      <c r="O1093" s="38"/>
    </row>
    <row r="1094" spans="4:15" s="39" customFormat="1" ht="12" customHeight="1">
      <c r="D1094" s="51"/>
      <c r="E1094" s="51"/>
      <c r="F1094" s="51"/>
      <c r="J1094" s="34"/>
      <c r="O1094" s="38"/>
    </row>
    <row r="1095" spans="4:15" s="39" customFormat="1" ht="12" customHeight="1">
      <c r="D1095" s="51"/>
      <c r="E1095" s="51"/>
      <c r="F1095" s="51"/>
      <c r="J1095" s="34"/>
      <c r="O1095" s="38"/>
    </row>
    <row r="1096" spans="4:15" s="39" customFormat="1" ht="12" customHeight="1">
      <c r="D1096" s="51"/>
      <c r="E1096" s="51"/>
      <c r="F1096" s="51"/>
      <c r="J1096" s="34"/>
      <c r="O1096" s="38"/>
    </row>
    <row r="1097" spans="4:15" s="39" customFormat="1" ht="12" customHeight="1">
      <c r="D1097" s="51"/>
      <c r="E1097" s="51"/>
      <c r="F1097" s="51"/>
      <c r="J1097" s="34"/>
      <c r="O1097" s="38"/>
    </row>
    <row r="1098" spans="4:15" s="39" customFormat="1" ht="12" customHeight="1">
      <c r="D1098" s="51"/>
      <c r="E1098" s="51"/>
      <c r="F1098" s="51"/>
      <c r="J1098" s="34"/>
      <c r="O1098" s="38"/>
    </row>
    <row r="1099" spans="4:15" s="39" customFormat="1" ht="12" customHeight="1">
      <c r="D1099" s="51"/>
      <c r="E1099" s="51"/>
      <c r="F1099" s="51"/>
      <c r="J1099" s="34"/>
      <c r="O1099" s="38"/>
    </row>
    <row r="1100" spans="4:15" s="39" customFormat="1" ht="12" customHeight="1">
      <c r="D1100" s="51"/>
      <c r="E1100" s="51"/>
      <c r="F1100" s="51"/>
      <c r="J1100" s="34"/>
      <c r="O1100" s="38"/>
    </row>
    <row r="1101" spans="4:15" s="39" customFormat="1" ht="12" customHeight="1">
      <c r="D1101" s="51"/>
      <c r="E1101" s="51"/>
      <c r="F1101" s="51"/>
      <c r="J1101" s="34"/>
      <c r="O1101" s="38"/>
    </row>
    <row r="1102" spans="4:15" s="39" customFormat="1" ht="12" customHeight="1">
      <c r="D1102" s="51"/>
      <c r="E1102" s="51"/>
      <c r="F1102" s="51"/>
      <c r="J1102" s="34"/>
      <c r="O1102" s="38"/>
    </row>
    <row r="1103" spans="4:15" s="39" customFormat="1" ht="12" customHeight="1">
      <c r="D1103" s="51"/>
      <c r="E1103" s="51"/>
      <c r="F1103" s="51"/>
      <c r="J1103" s="34"/>
      <c r="O1103" s="38"/>
    </row>
    <row r="1104" spans="4:15" s="39" customFormat="1" ht="12" customHeight="1">
      <c r="D1104" s="51"/>
      <c r="E1104" s="51"/>
      <c r="F1104" s="51"/>
      <c r="J1104" s="34"/>
      <c r="O1104" s="38"/>
    </row>
    <row r="1105" spans="4:15" s="39" customFormat="1" ht="12" customHeight="1">
      <c r="D1105" s="51"/>
      <c r="E1105" s="51"/>
      <c r="F1105" s="51"/>
      <c r="J1105" s="34"/>
      <c r="O1105" s="38"/>
    </row>
    <row r="1106" spans="4:15" s="39" customFormat="1" ht="12" customHeight="1">
      <c r="D1106" s="51"/>
      <c r="E1106" s="51"/>
      <c r="F1106" s="51"/>
      <c r="J1106" s="34"/>
      <c r="O1106" s="38"/>
    </row>
    <row r="1107" spans="4:15" s="39" customFormat="1" ht="12" customHeight="1">
      <c r="D1107" s="51"/>
      <c r="E1107" s="51"/>
      <c r="F1107" s="51"/>
      <c r="J1107" s="34"/>
      <c r="O1107" s="38"/>
    </row>
    <row r="1108" spans="4:15" s="39" customFormat="1" ht="12" customHeight="1">
      <c r="D1108" s="51"/>
      <c r="E1108" s="51"/>
      <c r="F1108" s="51"/>
      <c r="J1108" s="34"/>
      <c r="O1108" s="38"/>
    </row>
    <row r="1109" spans="4:15" s="39" customFormat="1" ht="12" customHeight="1">
      <c r="D1109" s="51"/>
      <c r="E1109" s="51"/>
      <c r="F1109" s="51"/>
      <c r="J1109" s="34"/>
      <c r="O1109" s="38"/>
    </row>
    <row r="1110" spans="4:15" s="39" customFormat="1" ht="12" customHeight="1">
      <c r="D1110" s="51"/>
      <c r="E1110" s="51"/>
      <c r="F1110" s="51"/>
      <c r="J1110" s="34"/>
      <c r="O1110" s="38"/>
    </row>
    <row r="1111" spans="4:15" s="39" customFormat="1" ht="12" customHeight="1">
      <c r="D1111" s="51"/>
      <c r="E1111" s="51"/>
      <c r="F1111" s="51"/>
      <c r="J1111" s="34"/>
      <c r="O1111" s="38"/>
    </row>
    <row r="1112" spans="4:15" s="39" customFormat="1" ht="12" customHeight="1">
      <c r="D1112" s="51"/>
      <c r="E1112" s="51"/>
      <c r="F1112" s="51"/>
      <c r="J1112" s="34"/>
      <c r="O1112" s="38"/>
    </row>
    <row r="1113" spans="4:15" s="39" customFormat="1" ht="12" customHeight="1">
      <c r="D1113" s="51"/>
      <c r="E1113" s="51"/>
      <c r="F1113" s="51"/>
      <c r="J1113" s="34"/>
      <c r="O1113" s="38"/>
    </row>
    <row r="1114" spans="4:15" s="39" customFormat="1" ht="12" customHeight="1">
      <c r="D1114" s="51"/>
      <c r="E1114" s="51"/>
      <c r="F1114" s="51"/>
      <c r="J1114" s="34"/>
      <c r="O1114" s="38"/>
    </row>
    <row r="1115" spans="4:15" s="39" customFormat="1" ht="12" customHeight="1">
      <c r="D1115" s="51"/>
      <c r="E1115" s="51"/>
      <c r="F1115" s="51"/>
      <c r="J1115" s="34"/>
      <c r="O1115" s="38"/>
    </row>
    <row r="1116" spans="4:15" s="39" customFormat="1" ht="12" customHeight="1">
      <c r="D1116" s="51"/>
      <c r="E1116" s="51"/>
      <c r="F1116" s="51"/>
      <c r="J1116" s="34"/>
      <c r="O1116" s="38"/>
    </row>
    <row r="1117" spans="4:15" s="39" customFormat="1" ht="12" customHeight="1">
      <c r="D1117" s="51"/>
      <c r="E1117" s="51"/>
      <c r="F1117" s="51"/>
      <c r="J1117" s="34"/>
      <c r="O1117" s="38"/>
    </row>
    <row r="1118" spans="4:15" s="39" customFormat="1" ht="12" customHeight="1">
      <c r="D1118" s="51"/>
      <c r="E1118" s="51"/>
      <c r="F1118" s="51"/>
      <c r="J1118" s="34"/>
      <c r="O1118" s="38"/>
    </row>
    <row r="1119" spans="4:15" s="39" customFormat="1" ht="12" customHeight="1">
      <c r="D1119" s="51"/>
      <c r="E1119" s="51"/>
      <c r="F1119" s="51"/>
      <c r="J1119" s="34"/>
      <c r="O1119" s="38"/>
    </row>
    <row r="1120" spans="4:15" s="39" customFormat="1" ht="12" customHeight="1">
      <c r="D1120" s="51"/>
      <c r="E1120" s="51"/>
      <c r="F1120" s="51"/>
      <c r="J1120" s="34"/>
      <c r="O1120" s="38"/>
    </row>
    <row r="1121" spans="4:15" s="39" customFormat="1" ht="12" customHeight="1">
      <c r="D1121" s="51"/>
      <c r="E1121" s="51"/>
      <c r="F1121" s="51"/>
      <c r="J1121" s="34"/>
      <c r="O1121" s="38"/>
    </row>
    <row r="1122" spans="4:15" s="39" customFormat="1" ht="12" customHeight="1">
      <c r="D1122" s="51"/>
      <c r="E1122" s="51"/>
      <c r="F1122" s="51"/>
      <c r="J1122" s="34"/>
      <c r="O1122" s="38"/>
    </row>
    <row r="1123" spans="4:15" s="39" customFormat="1" ht="12" customHeight="1">
      <c r="D1123" s="51"/>
      <c r="E1123" s="51"/>
      <c r="F1123" s="51"/>
      <c r="J1123" s="34"/>
      <c r="O1123" s="38"/>
    </row>
    <row r="1124" spans="4:15" s="39" customFormat="1" ht="12" customHeight="1">
      <c r="D1124" s="51"/>
      <c r="E1124" s="51"/>
      <c r="F1124" s="51"/>
      <c r="J1124" s="34"/>
      <c r="O1124" s="38"/>
    </row>
    <row r="1125" spans="4:15" s="39" customFormat="1" ht="12" customHeight="1">
      <c r="D1125" s="51"/>
      <c r="E1125" s="51"/>
      <c r="F1125" s="51"/>
      <c r="J1125" s="34"/>
      <c r="O1125" s="38"/>
    </row>
    <row r="1126" spans="4:15" s="39" customFormat="1" ht="12" customHeight="1">
      <c r="D1126" s="51"/>
      <c r="E1126" s="51"/>
      <c r="F1126" s="51"/>
      <c r="J1126" s="34"/>
      <c r="O1126" s="38"/>
    </row>
    <row r="1127" spans="4:15" s="39" customFormat="1" ht="12" customHeight="1">
      <c r="D1127" s="51"/>
      <c r="E1127" s="51"/>
      <c r="F1127" s="51"/>
      <c r="J1127" s="34"/>
      <c r="O1127" s="38"/>
    </row>
    <row r="1128" spans="4:15" s="39" customFormat="1" ht="12" customHeight="1">
      <c r="D1128" s="51"/>
      <c r="E1128" s="51"/>
      <c r="F1128" s="51"/>
      <c r="J1128" s="34"/>
      <c r="O1128" s="38"/>
    </row>
    <row r="1129" spans="4:15" s="39" customFormat="1" ht="12" customHeight="1">
      <c r="D1129" s="51"/>
      <c r="E1129" s="51"/>
      <c r="F1129" s="51"/>
      <c r="J1129" s="34"/>
      <c r="O1129" s="38"/>
    </row>
    <row r="1130" spans="4:15" s="39" customFormat="1" ht="12" customHeight="1">
      <c r="D1130" s="51"/>
      <c r="E1130" s="51"/>
      <c r="F1130" s="51"/>
      <c r="J1130" s="34"/>
      <c r="O1130" s="38"/>
    </row>
    <row r="1131" spans="4:15" s="39" customFormat="1" ht="12" customHeight="1">
      <c r="D1131" s="51"/>
      <c r="E1131" s="51"/>
      <c r="F1131" s="51"/>
      <c r="J1131" s="34"/>
      <c r="O1131" s="38"/>
    </row>
    <row r="1132" spans="4:15" s="39" customFormat="1" ht="12" customHeight="1">
      <c r="D1132" s="51"/>
      <c r="E1132" s="51"/>
      <c r="F1132" s="51"/>
      <c r="J1132" s="34"/>
      <c r="O1132" s="38"/>
    </row>
    <row r="1133" spans="4:15" s="39" customFormat="1" ht="12" customHeight="1">
      <c r="D1133" s="51"/>
      <c r="E1133" s="51"/>
      <c r="F1133" s="51"/>
      <c r="J1133" s="34"/>
      <c r="O1133" s="38"/>
    </row>
    <row r="1134" spans="4:15" s="39" customFormat="1" ht="12" customHeight="1">
      <c r="D1134" s="51"/>
      <c r="E1134" s="51"/>
      <c r="F1134" s="51"/>
      <c r="J1134" s="34"/>
      <c r="O1134" s="38"/>
    </row>
    <row r="1135" spans="4:15" s="39" customFormat="1" ht="12" customHeight="1">
      <c r="D1135" s="51"/>
      <c r="E1135" s="51"/>
      <c r="F1135" s="51"/>
      <c r="J1135" s="34"/>
      <c r="O1135" s="38"/>
    </row>
    <row r="1136" spans="4:15" s="39" customFormat="1" ht="12" customHeight="1">
      <c r="D1136" s="51"/>
      <c r="E1136" s="51"/>
      <c r="F1136" s="51"/>
      <c r="J1136" s="34"/>
      <c r="O1136" s="38"/>
    </row>
    <row r="1137" spans="4:15" s="39" customFormat="1" ht="12" customHeight="1">
      <c r="D1137" s="51"/>
      <c r="E1137" s="51"/>
      <c r="F1137" s="51"/>
      <c r="J1137" s="34"/>
      <c r="O1137" s="38"/>
    </row>
    <row r="1138" spans="4:15" s="39" customFormat="1" ht="12" customHeight="1">
      <c r="D1138" s="51"/>
      <c r="E1138" s="51"/>
      <c r="F1138" s="51"/>
      <c r="J1138" s="34"/>
      <c r="O1138" s="38"/>
    </row>
    <row r="1139" spans="4:15" s="39" customFormat="1" ht="12" customHeight="1">
      <c r="D1139" s="51"/>
      <c r="E1139" s="51"/>
      <c r="F1139" s="51"/>
      <c r="J1139" s="34"/>
      <c r="O1139" s="38"/>
    </row>
    <row r="1140" spans="4:15" s="39" customFormat="1" ht="12" customHeight="1">
      <c r="D1140" s="51"/>
      <c r="E1140" s="51"/>
      <c r="F1140" s="51"/>
      <c r="J1140" s="34"/>
      <c r="O1140" s="38"/>
    </row>
    <row r="1141" spans="4:15" s="39" customFormat="1" ht="12" customHeight="1">
      <c r="D1141" s="51"/>
      <c r="E1141" s="51"/>
      <c r="F1141" s="51"/>
      <c r="J1141" s="34"/>
      <c r="O1141" s="38"/>
    </row>
    <row r="1142" spans="4:15" s="39" customFormat="1" ht="12" customHeight="1">
      <c r="D1142" s="51"/>
      <c r="E1142" s="51"/>
      <c r="F1142" s="51"/>
      <c r="J1142" s="34"/>
      <c r="O1142" s="38"/>
    </row>
    <row r="1143" spans="4:15" s="39" customFormat="1" ht="12" customHeight="1">
      <c r="D1143" s="51"/>
      <c r="E1143" s="51"/>
      <c r="F1143" s="51"/>
      <c r="J1143" s="34"/>
      <c r="O1143" s="38"/>
    </row>
    <row r="1144" spans="4:15" s="39" customFormat="1" ht="12" customHeight="1">
      <c r="D1144" s="51"/>
      <c r="E1144" s="51"/>
      <c r="F1144" s="51"/>
      <c r="J1144" s="34"/>
      <c r="O1144" s="38"/>
    </row>
    <row r="1145" spans="4:15" s="39" customFormat="1" ht="12" customHeight="1">
      <c r="D1145" s="51"/>
      <c r="E1145" s="51"/>
      <c r="F1145" s="51"/>
      <c r="J1145" s="34"/>
      <c r="O1145" s="38"/>
    </row>
    <row r="1146" spans="4:15" s="39" customFormat="1" ht="12" customHeight="1">
      <c r="D1146" s="51"/>
      <c r="E1146" s="51"/>
      <c r="F1146" s="51"/>
      <c r="J1146" s="34"/>
      <c r="O1146" s="38"/>
    </row>
    <row r="1147" spans="4:15" s="39" customFormat="1" ht="12" customHeight="1">
      <c r="D1147" s="51"/>
      <c r="E1147" s="51"/>
      <c r="F1147" s="51"/>
      <c r="J1147" s="34"/>
      <c r="O1147" s="38"/>
    </row>
    <row r="1148" spans="4:15" s="39" customFormat="1" ht="12" customHeight="1">
      <c r="D1148" s="51"/>
      <c r="E1148" s="51"/>
      <c r="F1148" s="51"/>
      <c r="J1148" s="34"/>
      <c r="O1148" s="38"/>
    </row>
    <row r="1149" spans="4:15" s="39" customFormat="1" ht="12" customHeight="1">
      <c r="D1149" s="51"/>
      <c r="E1149" s="51"/>
      <c r="F1149" s="51"/>
      <c r="J1149" s="34"/>
      <c r="O1149" s="38"/>
    </row>
    <row r="1150" spans="4:15" s="39" customFormat="1" ht="12" customHeight="1">
      <c r="D1150" s="51"/>
      <c r="E1150" s="51"/>
      <c r="F1150" s="51"/>
      <c r="J1150" s="34"/>
      <c r="O1150" s="38"/>
    </row>
    <row r="1151" spans="4:15" s="39" customFormat="1" ht="12" customHeight="1">
      <c r="D1151" s="51"/>
      <c r="E1151" s="51"/>
      <c r="F1151" s="51"/>
      <c r="J1151" s="34"/>
      <c r="O1151" s="38"/>
    </row>
    <row r="1152" spans="4:15" s="39" customFormat="1" ht="12" customHeight="1">
      <c r="D1152" s="51"/>
      <c r="E1152" s="51"/>
      <c r="F1152" s="51"/>
      <c r="J1152" s="34"/>
      <c r="O1152" s="38"/>
    </row>
    <row r="1153" spans="4:15" s="39" customFormat="1" ht="12" customHeight="1">
      <c r="D1153" s="51"/>
      <c r="E1153" s="51"/>
      <c r="F1153" s="51"/>
      <c r="J1153" s="34"/>
      <c r="O1153" s="38"/>
    </row>
    <row r="1154" spans="4:15" s="39" customFormat="1" ht="12" customHeight="1">
      <c r="D1154" s="51"/>
      <c r="E1154" s="51"/>
      <c r="F1154" s="51"/>
      <c r="J1154" s="34"/>
      <c r="O1154" s="38"/>
    </row>
    <row r="1155" spans="4:15" s="39" customFormat="1" ht="12" customHeight="1">
      <c r="D1155" s="51"/>
      <c r="E1155" s="51"/>
      <c r="F1155" s="51"/>
      <c r="J1155" s="34"/>
      <c r="O1155" s="38"/>
    </row>
    <row r="1156" spans="4:15" s="39" customFormat="1" ht="12" customHeight="1">
      <c r="D1156" s="51"/>
      <c r="E1156" s="51"/>
      <c r="F1156" s="51"/>
      <c r="J1156" s="34"/>
      <c r="O1156" s="38"/>
    </row>
    <row r="1157" spans="4:15" s="39" customFormat="1" ht="12" customHeight="1">
      <c r="D1157" s="51"/>
      <c r="E1157" s="51"/>
      <c r="F1157" s="51"/>
      <c r="J1157" s="34"/>
      <c r="O1157" s="38"/>
    </row>
    <row r="1158" spans="4:15" s="39" customFormat="1" ht="12" customHeight="1">
      <c r="D1158" s="51"/>
      <c r="E1158" s="51"/>
      <c r="F1158" s="51"/>
      <c r="J1158" s="34"/>
      <c r="O1158" s="38"/>
    </row>
    <row r="1159" spans="4:15" s="39" customFormat="1" ht="12" customHeight="1">
      <c r="D1159" s="51"/>
      <c r="E1159" s="51"/>
      <c r="F1159" s="51"/>
      <c r="J1159" s="34"/>
      <c r="O1159" s="38"/>
    </row>
    <row r="1160" spans="4:15" s="39" customFormat="1" ht="12" customHeight="1">
      <c r="D1160" s="51"/>
      <c r="E1160" s="51"/>
      <c r="F1160" s="51"/>
      <c r="J1160" s="34"/>
      <c r="O1160" s="38"/>
    </row>
    <row r="1161" spans="4:15" s="39" customFormat="1" ht="12" customHeight="1">
      <c r="D1161" s="51"/>
      <c r="E1161" s="51"/>
      <c r="F1161" s="51"/>
      <c r="J1161" s="34"/>
      <c r="O1161" s="38"/>
    </row>
    <row r="1162" spans="4:15" s="39" customFormat="1" ht="12" customHeight="1">
      <c r="D1162" s="51"/>
      <c r="E1162" s="51"/>
      <c r="F1162" s="51"/>
      <c r="J1162" s="34"/>
      <c r="O1162" s="38"/>
    </row>
    <row r="1163" spans="4:15" s="39" customFormat="1" ht="12" customHeight="1">
      <c r="D1163" s="51"/>
      <c r="E1163" s="51"/>
      <c r="F1163" s="51"/>
      <c r="J1163" s="34"/>
      <c r="O1163" s="38"/>
    </row>
    <row r="1164" spans="4:15" s="39" customFormat="1" ht="12" customHeight="1">
      <c r="D1164" s="51"/>
      <c r="E1164" s="51"/>
      <c r="F1164" s="51"/>
      <c r="J1164" s="34"/>
      <c r="O1164" s="38"/>
    </row>
    <row r="1165" spans="4:15" s="39" customFormat="1" ht="12" customHeight="1">
      <c r="D1165" s="51"/>
      <c r="E1165" s="51"/>
      <c r="F1165" s="51"/>
      <c r="J1165" s="34"/>
      <c r="O1165" s="38"/>
    </row>
    <row r="1166" spans="4:15" s="39" customFormat="1" ht="12" customHeight="1">
      <c r="D1166" s="51"/>
      <c r="E1166" s="51"/>
      <c r="F1166" s="51"/>
      <c r="J1166" s="34"/>
      <c r="O1166" s="38"/>
    </row>
    <row r="1167" spans="4:15" s="39" customFormat="1" ht="12" customHeight="1">
      <c r="D1167" s="51"/>
      <c r="E1167" s="51"/>
      <c r="F1167" s="51"/>
      <c r="J1167" s="34"/>
      <c r="O1167" s="38"/>
    </row>
    <row r="1168" spans="4:15" s="39" customFormat="1" ht="12" customHeight="1">
      <c r="D1168" s="51"/>
      <c r="E1168" s="51"/>
      <c r="F1168" s="51"/>
      <c r="J1168" s="34"/>
      <c r="O1168" s="38"/>
    </row>
    <row r="1169" spans="4:15" s="39" customFormat="1" ht="12" customHeight="1">
      <c r="D1169" s="51"/>
      <c r="E1169" s="51"/>
      <c r="F1169" s="51"/>
      <c r="J1169" s="34"/>
      <c r="O1169" s="38"/>
    </row>
    <row r="1170" spans="4:15" s="39" customFormat="1" ht="12" customHeight="1">
      <c r="D1170" s="51"/>
      <c r="E1170" s="51"/>
      <c r="F1170" s="51"/>
      <c r="J1170" s="34"/>
      <c r="O1170" s="38"/>
    </row>
    <row r="1171" spans="4:15" s="39" customFormat="1" ht="12" customHeight="1">
      <c r="D1171" s="51"/>
      <c r="E1171" s="51"/>
      <c r="F1171" s="51"/>
      <c r="J1171" s="34"/>
      <c r="O1171" s="38"/>
    </row>
    <row r="1172" spans="4:15" s="39" customFormat="1" ht="12" customHeight="1">
      <c r="D1172" s="51"/>
      <c r="E1172" s="51"/>
      <c r="F1172" s="51"/>
      <c r="J1172" s="34"/>
      <c r="O1172" s="38"/>
    </row>
    <row r="1173" spans="4:15" s="39" customFormat="1" ht="12" customHeight="1">
      <c r="D1173" s="51"/>
      <c r="E1173" s="51"/>
      <c r="F1173" s="51"/>
      <c r="J1173" s="34"/>
      <c r="O1173" s="38"/>
    </row>
    <row r="1174" spans="4:15" s="39" customFormat="1" ht="12" customHeight="1">
      <c r="D1174" s="51"/>
      <c r="E1174" s="51"/>
      <c r="F1174" s="51"/>
      <c r="J1174" s="34"/>
      <c r="O1174" s="38"/>
    </row>
    <row r="1175" spans="4:15" s="39" customFormat="1" ht="12" customHeight="1">
      <c r="D1175" s="51"/>
      <c r="E1175" s="51"/>
      <c r="F1175" s="51"/>
      <c r="J1175" s="34"/>
      <c r="O1175" s="38"/>
    </row>
    <row r="1176" spans="4:15" s="39" customFormat="1" ht="12" customHeight="1">
      <c r="D1176" s="51"/>
      <c r="E1176" s="51"/>
      <c r="F1176" s="51"/>
      <c r="J1176" s="34"/>
      <c r="O1176" s="38"/>
    </row>
    <row r="1177" spans="4:15" s="39" customFormat="1" ht="12" customHeight="1">
      <c r="D1177" s="51"/>
      <c r="E1177" s="51"/>
      <c r="F1177" s="51"/>
      <c r="J1177" s="34"/>
      <c r="O1177" s="38"/>
    </row>
    <row r="1178" spans="4:15" s="39" customFormat="1" ht="12" customHeight="1">
      <c r="D1178" s="51"/>
      <c r="E1178" s="51"/>
      <c r="F1178" s="51"/>
      <c r="J1178" s="34"/>
      <c r="O1178" s="38"/>
    </row>
    <row r="1179" spans="4:15" s="39" customFormat="1" ht="12" customHeight="1">
      <c r="D1179" s="51"/>
      <c r="E1179" s="51"/>
      <c r="F1179" s="51"/>
      <c r="J1179" s="34"/>
      <c r="O1179" s="38"/>
    </row>
    <row r="1180" spans="4:15" s="39" customFormat="1" ht="12" customHeight="1">
      <c r="D1180" s="51"/>
      <c r="E1180" s="51"/>
      <c r="F1180" s="51"/>
      <c r="J1180" s="34"/>
      <c r="O1180" s="38"/>
    </row>
    <row r="1181" spans="4:15" s="39" customFormat="1" ht="12" customHeight="1">
      <c r="D1181" s="51"/>
      <c r="E1181" s="51"/>
      <c r="F1181" s="51"/>
      <c r="J1181" s="34"/>
      <c r="O1181" s="38"/>
    </row>
    <row r="1182" spans="4:15" s="39" customFormat="1" ht="12" customHeight="1">
      <c r="D1182" s="51"/>
      <c r="E1182" s="51"/>
      <c r="F1182" s="51"/>
      <c r="J1182" s="34"/>
      <c r="O1182" s="38"/>
    </row>
    <row r="1183" spans="4:15" s="39" customFormat="1" ht="12" customHeight="1">
      <c r="D1183" s="51"/>
      <c r="E1183" s="51"/>
      <c r="F1183" s="51"/>
      <c r="J1183" s="34"/>
      <c r="O1183" s="38"/>
    </row>
    <row r="1184" spans="4:15" s="39" customFormat="1" ht="12" customHeight="1">
      <c r="D1184" s="51"/>
      <c r="E1184" s="51"/>
      <c r="F1184" s="51"/>
      <c r="J1184" s="34"/>
      <c r="O1184" s="38"/>
    </row>
    <row r="1185" spans="4:15" s="39" customFormat="1" ht="12" customHeight="1">
      <c r="D1185" s="51"/>
      <c r="E1185" s="51"/>
      <c r="F1185" s="51"/>
      <c r="J1185" s="34"/>
      <c r="O1185" s="38"/>
    </row>
    <row r="1186" spans="4:15" s="39" customFormat="1" ht="12" customHeight="1">
      <c r="D1186" s="51"/>
      <c r="E1186" s="51"/>
      <c r="F1186" s="51"/>
      <c r="J1186" s="34"/>
      <c r="O1186" s="38"/>
    </row>
    <row r="1187" spans="4:15" s="39" customFormat="1" ht="12" customHeight="1">
      <c r="D1187" s="51"/>
      <c r="E1187" s="51"/>
      <c r="F1187" s="51"/>
      <c r="J1187" s="34"/>
      <c r="O1187" s="38"/>
    </row>
    <row r="1188" spans="4:15" s="39" customFormat="1" ht="12" customHeight="1">
      <c r="D1188" s="51"/>
      <c r="E1188" s="51"/>
      <c r="F1188" s="51"/>
      <c r="J1188" s="34"/>
      <c r="O1188" s="38"/>
    </row>
    <row r="1189" spans="4:15" s="39" customFormat="1" ht="12" customHeight="1">
      <c r="D1189" s="51"/>
      <c r="E1189" s="51"/>
      <c r="F1189" s="51"/>
      <c r="J1189" s="34"/>
      <c r="O1189" s="38"/>
    </row>
    <row r="1190" spans="4:15" s="39" customFormat="1" ht="12" customHeight="1">
      <c r="D1190" s="51"/>
      <c r="E1190" s="51"/>
      <c r="F1190" s="51"/>
      <c r="J1190" s="34"/>
      <c r="O1190" s="38"/>
    </row>
    <row r="1191" spans="4:15" s="39" customFormat="1" ht="12" customHeight="1">
      <c r="D1191" s="51"/>
      <c r="E1191" s="51"/>
      <c r="F1191" s="51"/>
      <c r="J1191" s="34"/>
      <c r="O1191" s="38"/>
    </row>
    <row r="1192" spans="4:15" s="39" customFormat="1" ht="12" customHeight="1">
      <c r="D1192" s="51"/>
      <c r="E1192" s="51"/>
      <c r="F1192" s="51"/>
      <c r="J1192" s="34"/>
      <c r="O1192" s="38"/>
    </row>
    <row r="1193" spans="4:15" s="39" customFormat="1" ht="12" customHeight="1">
      <c r="D1193" s="51"/>
      <c r="E1193" s="51"/>
      <c r="F1193" s="51"/>
      <c r="J1193" s="34"/>
      <c r="O1193" s="38"/>
    </row>
    <row r="1194" spans="4:15" s="39" customFormat="1" ht="12" customHeight="1">
      <c r="D1194" s="51"/>
      <c r="E1194" s="51"/>
      <c r="F1194" s="51"/>
      <c r="J1194" s="34"/>
      <c r="O1194" s="38"/>
    </row>
    <row r="1195" spans="4:15" s="39" customFormat="1" ht="12" customHeight="1">
      <c r="D1195" s="51"/>
      <c r="E1195" s="51"/>
      <c r="F1195" s="51"/>
      <c r="J1195" s="34"/>
      <c r="O1195" s="38"/>
    </row>
    <row r="1196" spans="4:15" s="39" customFormat="1" ht="12" customHeight="1">
      <c r="D1196" s="51"/>
      <c r="E1196" s="51"/>
      <c r="F1196" s="51"/>
      <c r="J1196" s="34"/>
      <c r="O1196" s="38"/>
    </row>
    <row r="1197" spans="4:15" s="39" customFormat="1" ht="12" customHeight="1">
      <c r="D1197" s="51"/>
      <c r="E1197" s="51"/>
      <c r="F1197" s="51"/>
      <c r="J1197" s="34"/>
      <c r="O1197" s="38"/>
    </row>
    <row r="1198" spans="4:15" s="39" customFormat="1" ht="12" customHeight="1">
      <c r="D1198" s="51"/>
      <c r="E1198" s="51"/>
      <c r="F1198" s="51"/>
      <c r="J1198" s="34"/>
      <c r="O1198" s="38"/>
    </row>
    <row r="1199" spans="4:15" s="39" customFormat="1" ht="12" customHeight="1">
      <c r="D1199" s="51"/>
      <c r="E1199" s="51"/>
      <c r="F1199" s="51"/>
      <c r="J1199" s="34"/>
      <c r="O1199" s="38"/>
    </row>
    <row r="1200" spans="4:15" s="39" customFormat="1" ht="12" customHeight="1">
      <c r="D1200" s="51"/>
      <c r="E1200" s="51"/>
      <c r="F1200" s="51"/>
      <c r="J1200" s="34"/>
      <c r="O1200" s="38"/>
    </row>
    <row r="1201" spans="4:15" s="39" customFormat="1" ht="12" customHeight="1">
      <c r="D1201" s="51"/>
      <c r="E1201" s="51"/>
      <c r="F1201" s="51"/>
      <c r="J1201" s="34"/>
      <c r="O1201" s="38"/>
    </row>
    <row r="1202" spans="4:15" s="39" customFormat="1" ht="12" customHeight="1">
      <c r="D1202" s="51"/>
      <c r="E1202" s="51"/>
      <c r="F1202" s="51"/>
      <c r="J1202" s="34"/>
      <c r="O1202" s="38"/>
    </row>
    <row r="1203" spans="4:15" s="39" customFormat="1" ht="12" customHeight="1">
      <c r="D1203" s="51"/>
      <c r="E1203" s="51"/>
      <c r="F1203" s="51"/>
      <c r="J1203" s="34"/>
      <c r="O1203" s="38"/>
    </row>
    <row r="1204" spans="4:15" s="39" customFormat="1" ht="12" customHeight="1">
      <c r="D1204" s="51"/>
      <c r="E1204" s="51"/>
      <c r="F1204" s="51"/>
      <c r="J1204" s="34"/>
      <c r="O1204" s="38"/>
    </row>
    <row r="1205" spans="4:15" s="39" customFormat="1" ht="12" customHeight="1">
      <c r="D1205" s="51"/>
      <c r="E1205" s="51"/>
      <c r="F1205" s="51"/>
      <c r="J1205" s="34"/>
      <c r="O1205" s="38"/>
    </row>
    <row r="1206" spans="4:15" s="39" customFormat="1" ht="12" customHeight="1">
      <c r="D1206" s="51"/>
      <c r="E1206" s="51"/>
      <c r="F1206" s="51"/>
      <c r="J1206" s="34"/>
      <c r="O1206" s="38"/>
    </row>
    <row r="1207" spans="4:15" s="39" customFormat="1" ht="12" customHeight="1">
      <c r="D1207" s="51"/>
      <c r="E1207" s="51"/>
      <c r="F1207" s="51"/>
      <c r="J1207" s="34"/>
      <c r="O1207" s="38"/>
    </row>
    <row r="1208" spans="4:15" s="39" customFormat="1" ht="12" customHeight="1">
      <c r="D1208" s="51"/>
      <c r="E1208" s="51"/>
      <c r="F1208" s="51"/>
      <c r="J1208" s="34"/>
      <c r="O1208" s="38"/>
    </row>
    <row r="1209" spans="4:15" s="39" customFormat="1" ht="12" customHeight="1">
      <c r="D1209" s="51"/>
      <c r="E1209" s="51"/>
      <c r="F1209" s="51"/>
      <c r="J1209" s="34"/>
      <c r="K1209" s="56"/>
      <c r="O1209" s="38"/>
    </row>
  </sheetData>
  <mergeCells count="2">
    <mergeCell ref="L3:N5"/>
    <mergeCell ref="A73:C73"/>
  </mergeCells>
  <phoneticPr fontId="2" type="noConversion"/>
  <printOptions horizontalCentered="1" verticalCentered="1"/>
  <pageMargins left="0.45" right="0.45" top="0.1" bottom="0.02" header="0.5" footer="0.5"/>
  <pageSetup scale="85" orientation="portrait" horizontalDpi="300" verticalDpi="300" r:id="rId1"/>
  <headerFooter alignWithMargins="0">
    <oddFooter>&amp;R13August2019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Instructions</vt:lpstr>
      <vt:lpstr>Rates</vt:lpstr>
      <vt:lpstr>YR 1</vt:lpstr>
      <vt:lpstr>YR 2</vt:lpstr>
      <vt:lpstr>YR 3</vt:lpstr>
      <vt:lpstr>YR 4</vt:lpstr>
      <vt:lpstr>YR 5</vt:lpstr>
      <vt:lpstr>Total Project</vt:lpstr>
      <vt:lpstr>'Total Project'!Print_Area</vt:lpstr>
      <vt:lpstr>'YR 1'!Print_Area</vt:lpstr>
      <vt:lpstr>'YR 2'!Print_Area</vt:lpstr>
      <vt:lpstr>'YR 3'!Print_Area</vt:lpstr>
      <vt:lpstr>'YR 4'!Print_Area</vt:lpstr>
      <vt:lpstr>'YR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budgettemplate2018</dc:title>
  <dc:creator>CSTALVEY@mailbox.sc.edu</dc:creator>
  <cp:lastModifiedBy>Bridgman, Alysia</cp:lastModifiedBy>
  <cp:lastPrinted>2021-09-14T18:31:49Z</cp:lastPrinted>
  <dcterms:created xsi:type="dcterms:W3CDTF">2000-04-26T21:24:34Z</dcterms:created>
  <dcterms:modified xsi:type="dcterms:W3CDTF">2024-07-05T20:20:03Z</dcterms:modified>
</cp:coreProperties>
</file>